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SHU/FIN 4234 FIN 7331 Options and Futures/"/>
    </mc:Choice>
  </mc:AlternateContent>
  <xr:revisionPtr revIDLastSave="0" documentId="8_{A3492C46-E5E2-4C0D-81B0-A0A2559553F9}" xr6:coauthVersionLast="47" xr6:coauthVersionMax="47" xr10:uidLastSave="{00000000-0000-0000-0000-000000000000}"/>
  <bookViews>
    <workbookView xWindow="-110" yWindow="-110" windowWidth="19420" windowHeight="11500" xr2:uid="{FCEC60BA-906F-4431-A547-52B3F11E164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9" i="1" l="1"/>
  <c r="H49" i="1" s="1"/>
  <c r="H48" i="1"/>
  <c r="E52" i="1"/>
  <c r="L52" i="1" s="1"/>
  <c r="F42" i="1"/>
  <c r="H40" i="1"/>
  <c r="E44" i="1"/>
  <c r="K44" i="1" s="1"/>
  <c r="H35" i="1"/>
  <c r="H34" i="1"/>
  <c r="E36" i="1"/>
  <c r="L36" i="1" s="1"/>
  <c r="H29" i="1"/>
  <c r="H28" i="1"/>
  <c r="E30" i="1"/>
  <c r="L30" i="1" s="1"/>
  <c r="K30" i="1" s="1"/>
  <c r="E25" i="1"/>
  <c r="K25" i="1" s="1"/>
  <c r="H20" i="1"/>
  <c r="E20" i="1"/>
  <c r="K20" i="1" s="1"/>
  <c r="F50" i="1" l="1"/>
  <c r="H42" i="1"/>
  <c r="F43" i="1"/>
  <c r="H43" i="1" s="1"/>
  <c r="H41" i="1"/>
  <c r="H36" i="1"/>
  <c r="H30" i="1"/>
  <c r="I30" i="1" s="1"/>
  <c r="I20" i="1"/>
  <c r="L20" i="1" s="1"/>
  <c r="H25" i="1"/>
  <c r="I25" i="1" s="1"/>
  <c r="L25" i="1" s="1"/>
  <c r="I36" i="1" l="1"/>
  <c r="K36" i="1"/>
  <c r="F51" i="1"/>
  <c r="H51" i="1" s="1"/>
  <c r="H50" i="1"/>
  <c r="H44" i="1"/>
  <c r="I44" i="1" s="1"/>
  <c r="J44" i="1" s="1"/>
  <c r="J20" i="1"/>
  <c r="J25" i="1"/>
  <c r="H52" i="1" l="1"/>
  <c r="I52" i="1" l="1"/>
  <c r="K52" i="1"/>
</calcChain>
</file>

<file path=xl/sharedStrings.xml><?xml version="1.0" encoding="utf-8"?>
<sst xmlns="http://schemas.openxmlformats.org/spreadsheetml/2006/main" count="97" uniqueCount="31">
  <si>
    <t>BULL CALL MAY SPREAD 160/180</t>
  </si>
  <si>
    <t>Buy Low</t>
  </si>
  <si>
    <t>Sell High</t>
  </si>
  <si>
    <t>May Call</t>
  </si>
  <si>
    <t>Premium</t>
  </si>
  <si>
    <t>Stock</t>
  </si>
  <si>
    <t>Payoff</t>
  </si>
  <si>
    <t>Profit</t>
  </si>
  <si>
    <t>HPR%</t>
  </si>
  <si>
    <t>Max Loss</t>
  </si>
  <si>
    <t>Max Gain</t>
  </si>
  <si>
    <t>X</t>
  </si>
  <si>
    <t>BEAR PUT APR SPREAD 150/170</t>
  </si>
  <si>
    <t>Buy High</t>
  </si>
  <si>
    <t>Sell Low</t>
  </si>
  <si>
    <t>Apr Put</t>
  </si>
  <si>
    <t>PAYOFF = Max (0, S-X)</t>
  </si>
  <si>
    <t>CALL</t>
  </si>
  <si>
    <t>PUT</t>
  </si>
  <si>
    <t>PAYOFF = Max (0, X-S)</t>
  </si>
  <si>
    <t>PAYOFF = - Max (0, S-X)</t>
  </si>
  <si>
    <t>PAYOFF = - Max (0, X-S)</t>
  </si>
  <si>
    <t>BULL PUT APR SPREAD 150/180</t>
  </si>
  <si>
    <t>NA</t>
  </si>
  <si>
    <t xml:space="preserve"> BEAR CALL MAR SPREAD 155/180</t>
  </si>
  <si>
    <t>Mar Call</t>
  </si>
  <si>
    <t>LONG BUTTERFLY CALL MAR SPREAD 160/180</t>
  </si>
  <si>
    <t>Sell Avg</t>
  </si>
  <si>
    <t>SHORT BUTTERFLY CALL MAY SPREAD 150/180</t>
  </si>
  <si>
    <t>Buy Avg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</si>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</sst>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164" fontId="0" fillId="0" borderId="2" xfId="2" applyNumberFormat="1" applyFont="1" applyBorder="1"/>
    <xf numFmtId="2" fontId="0" fillId="0" borderId="0" xfId="0" applyNumberFormat="1"/>
    <xf numFmtId="44" fontId="0" fillId="0" borderId="0" xfId="1" applyFont="1"/>
    <xf numFmtId="44" fontId="0" fillId="0" borderId="1" xfId="1" applyFont="1" applyBorder="1" applyAlignment="1">
      <alignment horizontal="center"/>
    </xf>
    <xf numFmtId="44" fontId="0" fillId="0" borderId="2" xfId="1" applyFont="1" applyBorder="1"/>
    <xf numFmtId="44" fontId="0" fillId="0" borderId="0" xfId="0" applyNumberFormat="1"/>
    <xf numFmtId="164" fontId="0" fillId="0" borderId="0" xfId="2" applyNumberFormat="1" applyFont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43" fontId="0" fillId="0" borderId="0" xfId="3" applyFont="1"/>
    <xf numFmtId="43" fontId="0" fillId="0" borderId="0" xfId="3" applyFont="1" applyAlignment="1">
      <alignment horizontal="center"/>
    </xf>
    <xf numFmtId="43" fontId="0" fillId="0" borderId="2" xfId="3" applyFont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330200</xdr:colOff>
      <xdr:row>0</xdr:row>
      <xdr:rowOff>146050</xdr:rowOff>
    </xdr:from>
    <xdr:to>
      <xdr:col>10</xdr:col>
      <xdr:colOff>86814</xdr:colOff>
      <xdr:row>13</xdr:row>
      <xdr:rowOff>87070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ED4D99-889E-F245-B6CA-3DA53D74F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9000" y="146050"/>
          <a:ext cx="5243014" cy="2334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E6E19-7BFB-4007-B75A-F0714DB5E429}">
  <dimension ref="B16:L55"/>
  <sheetViews>
    <sheetView showGridLines="0" tabSelected="1" zoomScale="110" zoomScaleNormal="110" workbookViewId="0">
      <selection activeCell="N8" sqref="N8"/>
    </sheetView>
  </sheetViews>
  <sheetFormatPr defaultRowHeight="14.5" x14ac:dyDescent="0.35"/>
  <sheetData>
    <row r="16" spans="2:4" x14ac:dyDescent="0.35">
      <c r="B16" s="3" t="s">
        <v>0</v>
      </c>
      <c r="C16" s="3"/>
      <c r="D16" s="3"/>
    </row>
    <row r="17" spans="2:12" ht="15" thickBot="1" x14ac:dyDescent="0.4">
      <c r="B17" s="4"/>
      <c r="C17" s="4"/>
      <c r="D17" s="5" t="s">
        <v>11</v>
      </c>
      <c r="E17" s="10" t="s">
        <v>4</v>
      </c>
      <c r="F17" s="5" t="s">
        <v>5</v>
      </c>
      <c r="G17" s="4"/>
      <c r="H17" s="5" t="s">
        <v>6</v>
      </c>
      <c r="I17" s="5" t="s">
        <v>7</v>
      </c>
      <c r="J17" s="5" t="s">
        <v>8</v>
      </c>
      <c r="K17" s="5" t="s">
        <v>9</v>
      </c>
      <c r="L17" s="5" t="s">
        <v>10</v>
      </c>
    </row>
    <row r="18" spans="2:12" ht="15" thickTop="1" x14ac:dyDescent="0.35">
      <c r="B18" t="s">
        <v>1</v>
      </c>
      <c r="C18" t="s">
        <v>3</v>
      </c>
      <c r="D18">
        <v>160</v>
      </c>
      <c r="E18" s="9">
        <v>-13.5</v>
      </c>
      <c r="F18">
        <v>173.5</v>
      </c>
      <c r="H18">
        <v>13.5</v>
      </c>
    </row>
    <row r="19" spans="2:12" x14ac:dyDescent="0.35">
      <c r="B19" t="s">
        <v>2</v>
      </c>
      <c r="C19" t="s">
        <v>3</v>
      </c>
      <c r="D19">
        <v>180</v>
      </c>
      <c r="E19" s="9">
        <v>4.45</v>
      </c>
      <c r="F19">
        <v>173.5</v>
      </c>
      <c r="H19">
        <v>0</v>
      </c>
    </row>
    <row r="20" spans="2:12" x14ac:dyDescent="0.35">
      <c r="E20" s="11">
        <f>SUM(E18:E19)</f>
        <v>-9.0500000000000007</v>
      </c>
      <c r="H20" s="6">
        <f>SUM(H18:H19)</f>
        <v>13.5</v>
      </c>
      <c r="I20" s="22">
        <f>H20+E20</f>
        <v>4.4499999999999993</v>
      </c>
      <c r="J20" s="7">
        <f>I20/-E20</f>
        <v>0.49171270718232035</v>
      </c>
      <c r="K20" s="22">
        <f>E20</f>
        <v>-9.0500000000000007</v>
      </c>
      <c r="L20" s="22">
        <f>I20</f>
        <v>4.4499999999999993</v>
      </c>
    </row>
    <row r="21" spans="2:12" x14ac:dyDescent="0.35">
      <c r="B21" s="3" t="s">
        <v>12</v>
      </c>
      <c r="E21" s="9"/>
    </row>
    <row r="22" spans="2:12" ht="15" thickBot="1" x14ac:dyDescent="0.4">
      <c r="B22" s="4"/>
      <c r="C22" s="4"/>
      <c r="D22" s="5" t="s">
        <v>11</v>
      </c>
      <c r="E22" s="10" t="s">
        <v>4</v>
      </c>
      <c r="F22" s="5" t="s">
        <v>5</v>
      </c>
      <c r="G22" s="4"/>
      <c r="H22" s="5" t="s">
        <v>6</v>
      </c>
      <c r="I22" s="5" t="s">
        <v>7</v>
      </c>
      <c r="J22" s="5" t="s">
        <v>8</v>
      </c>
      <c r="K22" s="5" t="s">
        <v>9</v>
      </c>
      <c r="L22" s="5" t="s">
        <v>10</v>
      </c>
    </row>
    <row r="23" spans="2:12" ht="15" thickTop="1" x14ac:dyDescent="0.35">
      <c r="B23" t="s">
        <v>13</v>
      </c>
      <c r="C23" t="s">
        <v>15</v>
      </c>
      <c r="D23">
        <v>170</v>
      </c>
      <c r="E23" s="9">
        <v>-10.75</v>
      </c>
      <c r="F23">
        <v>155</v>
      </c>
      <c r="H23">
        <v>15</v>
      </c>
    </row>
    <row r="24" spans="2:12" x14ac:dyDescent="0.35">
      <c r="B24" t="s">
        <v>14</v>
      </c>
      <c r="C24" t="s">
        <v>15</v>
      </c>
      <c r="D24">
        <v>150</v>
      </c>
      <c r="E24" s="9">
        <v>3.5</v>
      </c>
      <c r="F24">
        <v>155</v>
      </c>
      <c r="H24">
        <v>0</v>
      </c>
    </row>
    <row r="25" spans="2:12" x14ac:dyDescent="0.35">
      <c r="E25" s="9">
        <f>E23+E24</f>
        <v>-7.25</v>
      </c>
      <c r="H25">
        <f>+H23+H24</f>
        <v>15</v>
      </c>
      <c r="I25" s="20">
        <f>H25+E25</f>
        <v>7.75</v>
      </c>
      <c r="J25" s="2">
        <f>I25/-E25</f>
        <v>1.0689655172413792</v>
      </c>
      <c r="K25" s="20">
        <f>E25</f>
        <v>-7.25</v>
      </c>
      <c r="L25" s="20">
        <f>+I25</f>
        <v>7.75</v>
      </c>
    </row>
    <row r="26" spans="2:12" x14ac:dyDescent="0.35">
      <c r="B26" s="3" t="s">
        <v>22</v>
      </c>
      <c r="E26" s="9"/>
    </row>
    <row r="27" spans="2:12" ht="15" thickBot="1" x14ac:dyDescent="0.4">
      <c r="B27" s="4"/>
      <c r="C27" s="4"/>
      <c r="D27" s="5" t="s">
        <v>11</v>
      </c>
      <c r="E27" s="10" t="s">
        <v>4</v>
      </c>
      <c r="F27" s="5" t="s">
        <v>5</v>
      </c>
      <c r="G27" s="4"/>
      <c r="H27" s="5" t="s">
        <v>6</v>
      </c>
      <c r="I27" s="5" t="s">
        <v>7</v>
      </c>
      <c r="J27" s="5" t="s">
        <v>8</v>
      </c>
      <c r="K27" s="5" t="s">
        <v>9</v>
      </c>
      <c r="L27" s="5" t="s">
        <v>10</v>
      </c>
    </row>
    <row r="28" spans="2:12" ht="15" thickTop="1" x14ac:dyDescent="0.35">
      <c r="B28" t="s">
        <v>1</v>
      </c>
      <c r="C28" t="s">
        <v>15</v>
      </c>
      <c r="D28">
        <v>150</v>
      </c>
      <c r="E28" s="9">
        <v>-3.5</v>
      </c>
      <c r="F28">
        <v>180</v>
      </c>
      <c r="H28">
        <f>MAX(0,D28-F28)</f>
        <v>0</v>
      </c>
    </row>
    <row r="29" spans="2:12" x14ac:dyDescent="0.35">
      <c r="B29" t="s">
        <v>2</v>
      </c>
      <c r="C29" t="s">
        <v>15</v>
      </c>
      <c r="D29">
        <v>180</v>
      </c>
      <c r="E29" s="9">
        <v>16.100000000000001</v>
      </c>
      <c r="F29">
        <v>180</v>
      </c>
      <c r="H29">
        <f>-MAX(0,D29-F29)</f>
        <v>0</v>
      </c>
    </row>
    <row r="30" spans="2:12" x14ac:dyDescent="0.35">
      <c r="E30" s="9">
        <f>+E28+E29</f>
        <v>12.600000000000001</v>
      </c>
      <c r="H30">
        <f>+H29+H28</f>
        <v>0</v>
      </c>
      <c r="I30" s="20">
        <f>H30+E30</f>
        <v>12.600000000000001</v>
      </c>
      <c r="J30" s="21" t="s">
        <v>23</v>
      </c>
      <c r="K30" s="20">
        <f>L30-30</f>
        <v>-17.399999999999999</v>
      </c>
      <c r="L30" s="20">
        <f>E30</f>
        <v>12.600000000000001</v>
      </c>
    </row>
    <row r="31" spans="2:12" x14ac:dyDescent="0.35">
      <c r="E31" s="9"/>
    </row>
    <row r="32" spans="2:12" x14ac:dyDescent="0.35">
      <c r="B32" s="3" t="s">
        <v>24</v>
      </c>
      <c r="E32" s="9"/>
    </row>
    <row r="33" spans="2:12" ht="15" thickBot="1" x14ac:dyDescent="0.4">
      <c r="B33" s="4"/>
      <c r="C33" s="4"/>
      <c r="D33" s="5" t="s">
        <v>11</v>
      </c>
      <c r="E33" s="10" t="s">
        <v>4</v>
      </c>
      <c r="F33" s="5" t="s">
        <v>5</v>
      </c>
      <c r="G33" s="4"/>
      <c r="H33" s="5" t="s">
        <v>6</v>
      </c>
      <c r="I33" s="5" t="s">
        <v>7</v>
      </c>
      <c r="J33" s="5" t="s">
        <v>8</v>
      </c>
      <c r="K33" s="5" t="s">
        <v>9</v>
      </c>
      <c r="L33" s="5" t="s">
        <v>10</v>
      </c>
    </row>
    <row r="34" spans="2:12" ht="15" thickTop="1" x14ac:dyDescent="0.35">
      <c r="B34" t="s">
        <v>13</v>
      </c>
      <c r="C34" t="s">
        <v>25</v>
      </c>
      <c r="D34">
        <v>180</v>
      </c>
      <c r="E34" s="9">
        <v>-2.5</v>
      </c>
      <c r="F34">
        <v>190</v>
      </c>
      <c r="H34">
        <f>MAX(0,F34-D34)</f>
        <v>10</v>
      </c>
    </row>
    <row r="35" spans="2:12" x14ac:dyDescent="0.35">
      <c r="B35" t="s">
        <v>14</v>
      </c>
      <c r="C35" t="s">
        <v>25</v>
      </c>
      <c r="D35">
        <v>155</v>
      </c>
      <c r="E35" s="9">
        <v>15.5</v>
      </c>
      <c r="F35">
        <v>190</v>
      </c>
      <c r="H35">
        <f>-MAX(0,F35-D35)</f>
        <v>-35</v>
      </c>
    </row>
    <row r="36" spans="2:12" x14ac:dyDescent="0.35">
      <c r="E36" s="9">
        <f>+E34+E35</f>
        <v>13</v>
      </c>
      <c r="H36">
        <f>+H35+H34</f>
        <v>-25</v>
      </c>
      <c r="I36" s="20">
        <f>H36+E36</f>
        <v>-12</v>
      </c>
      <c r="J36" s="21" t="s">
        <v>23</v>
      </c>
      <c r="K36" s="20">
        <f>+H36+L36</f>
        <v>-12</v>
      </c>
      <c r="L36" s="20">
        <f>E36</f>
        <v>13</v>
      </c>
    </row>
    <row r="37" spans="2:12" x14ac:dyDescent="0.35">
      <c r="J37" s="1"/>
    </row>
    <row r="38" spans="2:12" x14ac:dyDescent="0.35">
      <c r="B38" s="3" t="s">
        <v>26</v>
      </c>
      <c r="E38" s="9"/>
    </row>
    <row r="39" spans="2:12" ht="15" thickBot="1" x14ac:dyDescent="0.4">
      <c r="B39" s="4"/>
      <c r="C39" s="4"/>
      <c r="D39" s="5" t="s">
        <v>11</v>
      </c>
      <c r="E39" s="10" t="s">
        <v>4</v>
      </c>
      <c r="F39" s="5" t="s">
        <v>5</v>
      </c>
      <c r="G39" s="4"/>
      <c r="H39" s="5" t="s">
        <v>6</v>
      </c>
      <c r="I39" s="5" t="s">
        <v>7</v>
      </c>
      <c r="J39" s="5" t="s">
        <v>8</v>
      </c>
      <c r="K39" s="5" t="s">
        <v>9</v>
      </c>
      <c r="L39" s="5" t="s">
        <v>10</v>
      </c>
    </row>
    <row r="40" spans="2:12" ht="15" thickTop="1" x14ac:dyDescent="0.35">
      <c r="B40" t="s">
        <v>13</v>
      </c>
      <c r="C40" t="s">
        <v>25</v>
      </c>
      <c r="D40">
        <v>180</v>
      </c>
      <c r="E40" s="9">
        <v>-2.5</v>
      </c>
      <c r="F40">
        <v>170</v>
      </c>
      <c r="H40">
        <f>MAX(0,F40-D40)</f>
        <v>0</v>
      </c>
    </row>
    <row r="41" spans="2:12" x14ac:dyDescent="0.35">
      <c r="B41" t="s">
        <v>27</v>
      </c>
      <c r="C41" t="s">
        <v>25</v>
      </c>
      <c r="D41">
        <v>170</v>
      </c>
      <c r="E41" s="9">
        <v>5.2</v>
      </c>
      <c r="F41">
        <v>170</v>
      </c>
      <c r="H41">
        <f>-MAX(0,F41-D41)</f>
        <v>0</v>
      </c>
    </row>
    <row r="42" spans="2:12" x14ac:dyDescent="0.35">
      <c r="B42" t="s">
        <v>27</v>
      </c>
      <c r="C42" t="s">
        <v>25</v>
      </c>
      <c r="D42">
        <v>170</v>
      </c>
      <c r="E42" s="9">
        <v>5.2</v>
      </c>
      <c r="F42">
        <f>+F41</f>
        <v>170</v>
      </c>
      <c r="H42">
        <f>-MAX(0,F42-D42)</f>
        <v>0</v>
      </c>
      <c r="J42" s="1"/>
    </row>
    <row r="43" spans="2:12" x14ac:dyDescent="0.35">
      <c r="B43" t="s">
        <v>1</v>
      </c>
      <c r="C43" t="s">
        <v>25</v>
      </c>
      <c r="D43">
        <v>160</v>
      </c>
      <c r="E43" s="9">
        <v>-12.5</v>
      </c>
      <c r="F43">
        <f>+F42</f>
        <v>170</v>
      </c>
      <c r="H43">
        <f>MAX(0,F43-D43)</f>
        <v>10</v>
      </c>
      <c r="J43" s="1"/>
    </row>
    <row r="44" spans="2:12" x14ac:dyDescent="0.35">
      <c r="E44" s="9">
        <f>SUM(E40:E43)</f>
        <v>-4.5999999999999996</v>
      </c>
      <c r="H44">
        <f>SUM(H40:H43)</f>
        <v>10</v>
      </c>
      <c r="I44" s="12">
        <f>H44+E44</f>
        <v>5.4</v>
      </c>
      <c r="J44" s="13">
        <f>I44/-E44</f>
        <v>1.173913043478261</v>
      </c>
      <c r="K44" s="12">
        <f>E44</f>
        <v>-4.5999999999999996</v>
      </c>
      <c r="L44" s="8">
        <v>5.4</v>
      </c>
    </row>
    <row r="45" spans="2:12" x14ac:dyDescent="0.35">
      <c r="J45" s="1"/>
    </row>
    <row r="46" spans="2:12" x14ac:dyDescent="0.35">
      <c r="B46" s="3" t="s">
        <v>28</v>
      </c>
      <c r="E46" s="9"/>
    </row>
    <row r="47" spans="2:12" ht="15" thickBot="1" x14ac:dyDescent="0.4">
      <c r="B47" s="4"/>
      <c r="C47" s="4"/>
      <c r="D47" s="5" t="s">
        <v>11</v>
      </c>
      <c r="E47" s="10" t="s">
        <v>4</v>
      </c>
      <c r="F47" s="5" t="s">
        <v>5</v>
      </c>
      <c r="G47" s="4"/>
      <c r="H47" s="5" t="s">
        <v>6</v>
      </c>
      <c r="I47" s="5" t="s">
        <v>7</v>
      </c>
      <c r="J47" s="5" t="s">
        <v>8</v>
      </c>
      <c r="K47" s="5" t="s">
        <v>9</v>
      </c>
      <c r="L47" s="5" t="s">
        <v>10</v>
      </c>
    </row>
    <row r="48" spans="2:12" ht="15" thickTop="1" x14ac:dyDescent="0.35">
      <c r="B48" t="s">
        <v>2</v>
      </c>
      <c r="C48" t="s">
        <v>3</v>
      </c>
      <c r="D48">
        <v>180</v>
      </c>
      <c r="E48" s="9">
        <v>4.45</v>
      </c>
      <c r="F48">
        <v>165</v>
      </c>
      <c r="H48">
        <f>-MAX(0,F48-D48)</f>
        <v>0</v>
      </c>
      <c r="J48" s="1"/>
    </row>
    <row r="49" spans="2:12" x14ac:dyDescent="0.35">
      <c r="B49" t="s">
        <v>29</v>
      </c>
      <c r="C49" t="s">
        <v>3</v>
      </c>
      <c r="D49">
        <v>165</v>
      </c>
      <c r="E49" s="9">
        <v>-10.65</v>
      </c>
      <c r="F49">
        <f>F48</f>
        <v>165</v>
      </c>
      <c r="H49">
        <f>MAX(0,F49-D49)</f>
        <v>0</v>
      </c>
      <c r="J49" s="1"/>
    </row>
    <row r="50" spans="2:12" x14ac:dyDescent="0.35">
      <c r="B50" t="s">
        <v>29</v>
      </c>
      <c r="C50" t="s">
        <v>3</v>
      </c>
      <c r="D50">
        <v>165</v>
      </c>
      <c r="E50" s="9">
        <v>-10.65</v>
      </c>
      <c r="F50">
        <f>+F49</f>
        <v>165</v>
      </c>
      <c r="H50">
        <f>MAX(0,F50-D50)</f>
        <v>0</v>
      </c>
      <c r="J50" s="1"/>
    </row>
    <row r="51" spans="2:12" x14ac:dyDescent="0.35">
      <c r="B51" t="s">
        <v>14</v>
      </c>
      <c r="C51" t="s">
        <v>3</v>
      </c>
      <c r="D51">
        <v>150</v>
      </c>
      <c r="E51" s="9">
        <v>23</v>
      </c>
      <c r="F51">
        <f>+F50</f>
        <v>165</v>
      </c>
      <c r="H51">
        <f>-MAX(0,F51-D51)</f>
        <v>-15</v>
      </c>
      <c r="J51" s="1"/>
    </row>
    <row r="52" spans="2:12" x14ac:dyDescent="0.35">
      <c r="E52" s="12">
        <f>SUM(E48:E51)</f>
        <v>6.1499999999999986</v>
      </c>
      <c r="H52">
        <f>SUM(H48:H51)</f>
        <v>-15</v>
      </c>
      <c r="I52" s="12">
        <f>H52+E52</f>
        <v>-8.8500000000000014</v>
      </c>
      <c r="J52" s="1" t="s">
        <v>30</v>
      </c>
      <c r="K52" s="12">
        <f>H52+L52</f>
        <v>-8.8500000000000014</v>
      </c>
      <c r="L52" s="12">
        <f>+E52</f>
        <v>6.1499999999999986</v>
      </c>
    </row>
    <row r="53" spans="2:12" ht="15" thickBot="1" x14ac:dyDescent="0.4">
      <c r="J53" s="1"/>
    </row>
    <row r="54" spans="2:12" x14ac:dyDescent="0.35">
      <c r="B54" s="14" t="s">
        <v>17</v>
      </c>
      <c r="C54" s="15" t="s">
        <v>16</v>
      </c>
      <c r="D54" s="15"/>
      <c r="E54" s="15"/>
      <c r="F54" s="15" t="s">
        <v>16</v>
      </c>
      <c r="G54" s="15"/>
      <c r="H54" s="15"/>
      <c r="I54" s="15" t="s">
        <v>20</v>
      </c>
      <c r="J54" s="15"/>
      <c r="K54" s="16"/>
    </row>
    <row r="55" spans="2:12" ht="15" thickBot="1" x14ac:dyDescent="0.4">
      <c r="B55" s="17" t="s">
        <v>18</v>
      </c>
      <c r="C55" s="18" t="s">
        <v>19</v>
      </c>
      <c r="D55" s="18"/>
      <c r="E55" s="18"/>
      <c r="F55" s="18" t="s">
        <v>19</v>
      </c>
      <c r="G55" s="18"/>
      <c r="H55" s="18"/>
      <c r="I55" s="18" t="s">
        <v>21</v>
      </c>
      <c r="J55" s="18"/>
      <c r="K55" s="1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Christakis Droussiotis</dc:creator>
  <cp:lastModifiedBy>Christakis Droussiotis</cp:lastModifiedBy>
  <dcterms:created xsi:type="dcterms:W3CDTF">2024-02-08T23:39:46Z</dcterms:created>
  <dcterms:modified xsi:type="dcterms:W3CDTF">2024-02-13T15:45:14Z</dcterms:modified>
</cp:coreProperties>
</file>