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Baruch CAPS/Derivatives/"/>
    </mc:Choice>
  </mc:AlternateContent>
  <xr:revisionPtr revIDLastSave="0" documentId="8_{906A2C83-C4BA-4D5E-B7B8-ABFBDEDC0660}" xr6:coauthVersionLast="45" xr6:coauthVersionMax="45" xr10:uidLastSave="{00000000-0000-0000-0000-000000000000}"/>
  <bookViews>
    <workbookView xWindow="-25320" yWindow="-1455" windowWidth="25440" windowHeight="15390" xr2:uid="{F9DDEB91-FD8B-4F79-B04F-94BBA0BB67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J17" i="1"/>
  <c r="J18" i="1"/>
  <c r="G24" i="1"/>
  <c r="G23" i="1"/>
  <c r="G22" i="1"/>
  <c r="G19" i="1"/>
</calcChain>
</file>

<file path=xl/sharedStrings.xml><?xml version="1.0" encoding="utf-8"?>
<sst xmlns="http://schemas.openxmlformats.org/spreadsheetml/2006/main" count="36" uniqueCount="28">
  <si>
    <t>SPDR S&amp;P 500 ETF Trust (SPY)</t>
  </si>
  <si>
    <t>SPY200413P00280000</t>
  </si>
  <si>
    <t>-</t>
  </si>
  <si>
    <t>SPY200413P00285000</t>
  </si>
  <si>
    <t>SPY200413P00289000</t>
  </si>
  <si>
    <t>SPY200413P00290000</t>
  </si>
  <si>
    <t>SPY200413P00295000</t>
  </si>
  <si>
    <t>SPY200413P00300000</t>
  </si>
  <si>
    <t>SPY200413P00305000</t>
  </si>
  <si>
    <t>SPY200413P00315000</t>
  </si>
  <si>
    <t>SPY200413P00325000</t>
  </si>
  <si>
    <t>APRIL 13 PUTS</t>
  </si>
  <si>
    <t>X</t>
  </si>
  <si>
    <t>Premium</t>
  </si>
  <si>
    <t>Cash Markets</t>
  </si>
  <si>
    <t>Coronavirus Hedge (Feb 28) using Options</t>
  </si>
  <si>
    <t>Buy</t>
  </si>
  <si>
    <t>Sell (Bear market -20%)</t>
  </si>
  <si>
    <t xml:space="preserve">  Paid</t>
  </si>
  <si>
    <t>Bear Put April 13 Spread</t>
  </si>
  <si>
    <t>SPY200413P00275000</t>
  </si>
  <si>
    <t>Trade today (Mar 10)</t>
  </si>
  <si>
    <t>Return</t>
  </si>
  <si>
    <t>Profit</t>
  </si>
  <si>
    <t>HPR%</t>
  </si>
  <si>
    <t>100 shares</t>
  </si>
  <si>
    <t>Friday</t>
  </si>
  <si>
    <t>Monday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</si>
</sst>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1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&amp;quot"/>
    </font>
    <font>
      <u/>
      <sz val="11"/>
      <color theme="10"/>
      <name val="Calibri"/>
      <family val="2"/>
      <scheme val="minor"/>
    </font>
    <font>
      <sz val="9"/>
      <color rgb="FF000000"/>
      <name val="&amp;quot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FF333A"/>
      <name val="&amp;quot"/>
    </font>
    <font>
      <sz val="9"/>
      <color rgb="FF009933"/>
      <name val="&amp;quot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0F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15" fontId="4" fillId="0" borderId="0" xfId="0" applyNumberFormat="1" applyFont="1" applyAlignment="1">
      <alignment horizontal="left" vertical="center"/>
    </xf>
    <xf numFmtId="0" fontId="5" fillId="0" borderId="0" xfId="0" applyFont="1"/>
    <xf numFmtId="0" fontId="4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10" fontId="7" fillId="2" borderId="0" xfId="0" applyNumberFormat="1" applyFont="1" applyFill="1" applyAlignment="1">
      <alignment horizontal="right" vertical="center" wrapText="1"/>
    </xf>
    <xf numFmtId="10" fontId="4" fillId="2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0" fontId="8" fillId="0" borderId="0" xfId="0" applyNumberFormat="1" applyFont="1" applyAlignment="1">
      <alignment horizontal="right" vertical="center" wrapText="1"/>
    </xf>
    <xf numFmtId="10" fontId="4" fillId="0" borderId="0" xfId="0" applyNumberFormat="1" applyFont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10" fontId="8" fillId="2" borderId="0" xfId="0" applyNumberFormat="1" applyFont="1" applyFill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10" fontId="7" fillId="3" borderId="0" xfId="0" applyNumberFormat="1" applyFont="1" applyFill="1" applyAlignment="1">
      <alignment horizontal="right" vertical="center" wrapText="1"/>
    </xf>
    <xf numFmtId="10" fontId="4" fillId="3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3" applyFont="1" applyFill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3" borderId="0" xfId="3" applyFont="1" applyFill="1" applyAlignment="1">
      <alignment horizontal="center" vertical="center" wrapText="1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5" fillId="0" borderId="0" xfId="0" applyFont="1" applyBorder="1"/>
    <xf numFmtId="0" fontId="10" fillId="4" borderId="0" xfId="0" applyFont="1" applyFill="1" applyBorder="1"/>
    <xf numFmtId="0" fontId="6" fillId="2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6" fillId="3" borderId="0" xfId="3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right" vertical="center"/>
    </xf>
    <xf numFmtId="15" fontId="4" fillId="3" borderId="0" xfId="0" applyNumberFormat="1" applyFont="1" applyFill="1" applyAlignment="1">
      <alignment horizontal="left" vertical="center"/>
    </xf>
    <xf numFmtId="2" fontId="4" fillId="3" borderId="0" xfId="0" applyNumberFormat="1" applyFont="1" applyFill="1" applyAlignment="1">
      <alignment horizontal="right" vertical="center"/>
    </xf>
    <xf numFmtId="16" fontId="10" fillId="4" borderId="0" xfId="0" applyNumberFormat="1" applyFont="1" applyFill="1"/>
    <xf numFmtId="43" fontId="0" fillId="0" borderId="0" xfId="1" applyFont="1"/>
    <xf numFmtId="43" fontId="10" fillId="4" borderId="0" xfId="1" applyFont="1" applyFill="1"/>
    <xf numFmtId="43" fontId="4" fillId="2" borderId="0" xfId="1" applyFont="1" applyFill="1" applyAlignment="1">
      <alignment horizontal="right" vertical="center" wrapText="1"/>
    </xf>
    <xf numFmtId="43" fontId="4" fillId="0" borderId="0" xfId="1" applyFont="1" applyAlignment="1">
      <alignment horizontal="right" vertical="center" wrapText="1"/>
    </xf>
    <xf numFmtId="43" fontId="4" fillId="3" borderId="0" xfId="1" applyFont="1" applyFill="1" applyAlignment="1">
      <alignment horizontal="right" vertical="center" wrapText="1"/>
    </xf>
    <xf numFmtId="43" fontId="5" fillId="0" borderId="0" xfId="1" applyFont="1"/>
    <xf numFmtId="43" fontId="5" fillId="0" borderId="1" xfId="1" applyFont="1" applyBorder="1"/>
    <xf numFmtId="0" fontId="9" fillId="0" borderId="1" xfId="0" quotePrefix="1" applyFont="1" applyBorder="1" applyAlignment="1">
      <alignment horizontal="center"/>
    </xf>
    <xf numFmtId="43" fontId="9" fillId="0" borderId="1" xfId="1" applyFont="1" applyBorder="1"/>
    <xf numFmtId="0" fontId="5" fillId="0" borderId="0" xfId="0" quotePrefix="1" applyFont="1"/>
    <xf numFmtId="43" fontId="5" fillId="0" borderId="0" xfId="0" applyNumberFormat="1" applyFont="1"/>
    <xf numFmtId="10" fontId="5" fillId="0" borderId="0" xfId="2" applyNumberFormat="1" applyFont="1"/>
    <xf numFmtId="171" fontId="5" fillId="0" borderId="0" xfId="1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ce.yahoo.com/quote/SPY/options?strike=290&amp;straddle=false" TargetMode="External"/><Relationship Id="rId13" Type="http://schemas.openxmlformats.org/officeDocument/2006/relationships/hyperlink" Target="https://finance.yahoo.com/quote/SPY200413P00305000?p=SPY200413P00305000" TargetMode="External"/><Relationship Id="rId18" Type="http://schemas.openxmlformats.org/officeDocument/2006/relationships/hyperlink" Target="https://finance.yahoo.com/quote/SPY/options?strike=325&amp;straddle=false" TargetMode="External"/><Relationship Id="rId3" Type="http://schemas.openxmlformats.org/officeDocument/2006/relationships/hyperlink" Target="https://finance.yahoo.com/quote/SPY200413P00285000?p=SPY200413P00285000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finance.yahoo.com/quote/SPY200413P00290000?p=SPY200413P00290000" TargetMode="External"/><Relationship Id="rId12" Type="http://schemas.openxmlformats.org/officeDocument/2006/relationships/hyperlink" Target="https://finance.yahoo.com/quote/SPY/options?strike=300&amp;straddle=false" TargetMode="External"/><Relationship Id="rId17" Type="http://schemas.openxmlformats.org/officeDocument/2006/relationships/hyperlink" Target="https://finance.yahoo.com/quote/SPY200413P00325000?p=SPY200413P00325000" TargetMode="External"/><Relationship Id="rId2" Type="http://schemas.openxmlformats.org/officeDocument/2006/relationships/hyperlink" Target="https://finance.yahoo.com/quote/SPY/options?strike=280&amp;straddle=false" TargetMode="External"/><Relationship Id="rId16" Type="http://schemas.openxmlformats.org/officeDocument/2006/relationships/hyperlink" Target="https://finance.yahoo.com/quote/SPY/options?strike=315&amp;straddle=false" TargetMode="External"/><Relationship Id="rId20" Type="http://schemas.openxmlformats.org/officeDocument/2006/relationships/hyperlink" Target="https://finance.yahoo.com/quote/SPY/options?strike=280&amp;straddle=false" TargetMode="External"/><Relationship Id="rId1" Type="http://schemas.openxmlformats.org/officeDocument/2006/relationships/hyperlink" Target="https://finance.yahoo.com/quote/SPY200413P00280000?p=SPY200413P00280000" TargetMode="External"/><Relationship Id="rId6" Type="http://schemas.openxmlformats.org/officeDocument/2006/relationships/hyperlink" Target="https://finance.yahoo.com/quote/SPY/options?strike=289&amp;straddle=false" TargetMode="External"/><Relationship Id="rId11" Type="http://schemas.openxmlformats.org/officeDocument/2006/relationships/hyperlink" Target="https://finance.yahoo.com/quote/SPY200413P00300000?p=SPY200413P00300000" TargetMode="External"/><Relationship Id="rId5" Type="http://schemas.openxmlformats.org/officeDocument/2006/relationships/hyperlink" Target="https://finance.yahoo.com/quote/SPY200413P00289000?p=SPY200413P00289000" TargetMode="External"/><Relationship Id="rId15" Type="http://schemas.openxmlformats.org/officeDocument/2006/relationships/hyperlink" Target="https://finance.yahoo.com/quote/SPY200413P00315000?p=SPY200413P00315000" TargetMode="External"/><Relationship Id="rId10" Type="http://schemas.openxmlformats.org/officeDocument/2006/relationships/hyperlink" Target="https://finance.yahoo.com/quote/SPY/options?strike=295&amp;straddle=false" TargetMode="External"/><Relationship Id="rId19" Type="http://schemas.openxmlformats.org/officeDocument/2006/relationships/hyperlink" Target="https://finance.yahoo.com/quote/SPY200413P00280000?p=SPY200413P00280000" TargetMode="External"/><Relationship Id="rId4" Type="http://schemas.openxmlformats.org/officeDocument/2006/relationships/hyperlink" Target="https://finance.yahoo.com/quote/SPY/options?strike=285&amp;straddle=false" TargetMode="External"/><Relationship Id="rId9" Type="http://schemas.openxmlformats.org/officeDocument/2006/relationships/hyperlink" Target="https://finance.yahoo.com/quote/SPY200413P00295000?p=SPY200413P00295000" TargetMode="External"/><Relationship Id="rId14" Type="http://schemas.openxmlformats.org/officeDocument/2006/relationships/hyperlink" Target="https://finance.yahoo.com/quote/SPY/options?strike=305&amp;straddle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D12E6-D1B2-46E2-8266-B409F1B00E1A}">
  <dimension ref="A1:J24"/>
  <sheetViews>
    <sheetView tabSelected="1" workbookViewId="0">
      <selection activeCell="D27" sqref="D27"/>
    </sheetView>
  </sheetViews>
  <sheetFormatPr defaultRowHeight="14.35"/>
  <cols>
    <col min="1" max="1" width="7" customWidth="1"/>
    <col min="2" max="2" width="9.76171875" customWidth="1"/>
    <col min="3" max="3" width="7" customWidth="1"/>
    <col min="5" max="5" width="19.76171875" customWidth="1"/>
    <col min="6" max="6" width="5.703125" style="17" customWidth="1"/>
    <col min="7" max="7" width="7.41015625" style="32" customWidth="1"/>
    <col min="8" max="8" width="6.703125" customWidth="1"/>
    <col min="9" max="9" width="8.76171875" customWidth="1"/>
  </cols>
  <sheetData>
    <row r="1" spans="1:10">
      <c r="B1" s="1" t="s">
        <v>0</v>
      </c>
    </row>
    <row r="2" spans="1:10">
      <c r="B2" s="1"/>
    </row>
    <row r="3" spans="1:10">
      <c r="B3" s="24" t="s">
        <v>14</v>
      </c>
      <c r="C3" s="24"/>
      <c r="E3" s="24" t="s">
        <v>11</v>
      </c>
      <c r="F3" s="22" t="s">
        <v>12</v>
      </c>
      <c r="G3" s="33" t="s">
        <v>13</v>
      </c>
      <c r="H3" s="21"/>
      <c r="I3" s="21"/>
      <c r="J3" s="31">
        <v>43900</v>
      </c>
    </row>
    <row r="4" spans="1:10" s="3" customFormat="1" ht="13.7" customHeight="1">
      <c r="B4" s="2">
        <v>43900</v>
      </c>
      <c r="C4" s="28">
        <v>284.33</v>
      </c>
      <c r="E4" s="25" t="s">
        <v>20</v>
      </c>
      <c r="F4" s="18">
        <v>275</v>
      </c>
      <c r="G4" s="34">
        <v>6.5</v>
      </c>
      <c r="H4" s="5">
        <v>-6.21</v>
      </c>
      <c r="I4" s="6">
        <v>-0.313</v>
      </c>
      <c r="J4" s="7">
        <v>0.47570000000000001</v>
      </c>
    </row>
    <row r="5" spans="1:10" s="3" customFormat="1" ht="13.7" customHeight="1">
      <c r="A5" s="3" t="s">
        <v>27</v>
      </c>
      <c r="B5" s="29">
        <v>43899</v>
      </c>
      <c r="C5" s="30">
        <v>274.23</v>
      </c>
      <c r="E5" s="25" t="s">
        <v>1</v>
      </c>
      <c r="F5" s="18">
        <v>280</v>
      </c>
      <c r="G5" s="34">
        <v>13.63</v>
      </c>
      <c r="H5" s="5">
        <v>-6.21</v>
      </c>
      <c r="I5" s="6">
        <v>-0.313</v>
      </c>
      <c r="J5" s="7">
        <v>0.47570000000000001</v>
      </c>
    </row>
    <row r="6" spans="1:10" s="3" customFormat="1" ht="13.7" customHeight="1">
      <c r="B6" s="2">
        <v>43896</v>
      </c>
      <c r="C6" s="28">
        <v>297.45999999999998</v>
      </c>
      <c r="E6" s="26" t="s">
        <v>3</v>
      </c>
      <c r="F6" s="19">
        <v>285</v>
      </c>
      <c r="G6" s="35">
        <v>20.6</v>
      </c>
      <c r="H6" s="8">
        <v>10.91</v>
      </c>
      <c r="I6" s="9">
        <v>1.1258999999999999</v>
      </c>
      <c r="J6" s="10">
        <v>0</v>
      </c>
    </row>
    <row r="7" spans="1:10" s="3" customFormat="1" ht="13.7" customHeight="1">
      <c r="B7" s="2">
        <v>43895</v>
      </c>
      <c r="C7" s="28">
        <v>302.45999999999998</v>
      </c>
      <c r="E7" s="25" t="s">
        <v>4</v>
      </c>
      <c r="F7" s="18">
        <v>289</v>
      </c>
      <c r="G7" s="34">
        <v>21.33</v>
      </c>
      <c r="H7" s="11">
        <v>21.33</v>
      </c>
      <c r="I7" s="4" t="s">
        <v>2</v>
      </c>
      <c r="J7" s="7">
        <v>0</v>
      </c>
    </row>
    <row r="8" spans="1:10" s="3" customFormat="1" ht="13.7" customHeight="1">
      <c r="B8" s="2">
        <v>43894</v>
      </c>
      <c r="C8" s="28">
        <v>312.86</v>
      </c>
      <c r="E8" s="25" t="s">
        <v>5</v>
      </c>
      <c r="F8" s="18">
        <v>290</v>
      </c>
      <c r="G8" s="34">
        <v>23.44</v>
      </c>
      <c r="H8" s="11">
        <v>11.94</v>
      </c>
      <c r="I8" s="12">
        <v>1.0383</v>
      </c>
      <c r="J8" s="7">
        <v>0</v>
      </c>
    </row>
    <row r="9" spans="1:10" s="3" customFormat="1" ht="13.7" customHeight="1">
      <c r="B9" s="2">
        <v>43893</v>
      </c>
      <c r="C9" s="28">
        <v>300.24</v>
      </c>
      <c r="E9" s="25" t="s">
        <v>6</v>
      </c>
      <c r="F9" s="18">
        <v>295</v>
      </c>
      <c r="G9" s="34">
        <v>13.35</v>
      </c>
      <c r="H9" s="4">
        <v>0</v>
      </c>
      <c r="I9" s="4" t="s">
        <v>2</v>
      </c>
      <c r="J9" s="7">
        <v>0</v>
      </c>
    </row>
    <row r="10" spans="1:10" s="3" customFormat="1" ht="13.7" customHeight="1">
      <c r="B10" s="2">
        <v>43892</v>
      </c>
      <c r="C10" s="28">
        <v>309.08999999999997</v>
      </c>
      <c r="E10" s="27" t="s">
        <v>7</v>
      </c>
      <c r="F10" s="20">
        <v>300</v>
      </c>
      <c r="G10" s="36">
        <v>22.96</v>
      </c>
      <c r="H10" s="13">
        <v>-3.84</v>
      </c>
      <c r="I10" s="14">
        <v>-0.14330000000000001</v>
      </c>
      <c r="J10" s="15">
        <v>0.43130000000000002</v>
      </c>
    </row>
    <row r="11" spans="1:10" s="3" customFormat="1" ht="13.7" customHeight="1">
      <c r="A11" s="3" t="s">
        <v>26</v>
      </c>
      <c r="B11" s="29">
        <v>43889</v>
      </c>
      <c r="C11" s="30">
        <v>296.26</v>
      </c>
      <c r="E11" s="25" t="s">
        <v>8</v>
      </c>
      <c r="F11" s="18">
        <v>305</v>
      </c>
      <c r="G11" s="34">
        <v>17.96</v>
      </c>
      <c r="H11" s="4">
        <v>0</v>
      </c>
      <c r="I11" s="4" t="s">
        <v>2</v>
      </c>
      <c r="J11" s="7">
        <v>0</v>
      </c>
    </row>
    <row r="12" spans="1:10" s="3" customFormat="1" ht="13.7" customHeight="1">
      <c r="B12" s="2">
        <v>43888</v>
      </c>
      <c r="C12" s="28">
        <v>297.51</v>
      </c>
      <c r="E12" s="25" t="s">
        <v>9</v>
      </c>
      <c r="F12" s="18">
        <v>315</v>
      </c>
      <c r="G12" s="34">
        <v>26.55</v>
      </c>
      <c r="H12" s="4">
        <v>0</v>
      </c>
      <c r="I12" s="4" t="s">
        <v>2</v>
      </c>
      <c r="J12" s="7">
        <v>0</v>
      </c>
    </row>
    <row r="13" spans="1:10" s="3" customFormat="1" ht="13.7" customHeight="1">
      <c r="B13" s="2">
        <v>43887</v>
      </c>
      <c r="C13" s="28">
        <v>311.5</v>
      </c>
      <c r="E13" s="25" t="s">
        <v>10</v>
      </c>
      <c r="F13" s="18">
        <v>325</v>
      </c>
      <c r="G13" s="34">
        <v>30.48</v>
      </c>
      <c r="H13" s="4">
        <v>0</v>
      </c>
      <c r="I13" s="4" t="s">
        <v>2</v>
      </c>
      <c r="J13" s="7">
        <v>0</v>
      </c>
    </row>
    <row r="14" spans="1:10" s="3" customFormat="1" ht="13.7" customHeight="1">
      <c r="B14" s="2">
        <v>43886</v>
      </c>
      <c r="C14" s="28">
        <v>312.64999999999998</v>
      </c>
      <c r="G14" s="37"/>
    </row>
    <row r="15" spans="1:10" s="3" customFormat="1" ht="13.7" customHeight="1">
      <c r="B15" s="2">
        <v>43885</v>
      </c>
      <c r="C15" s="28">
        <v>322.42</v>
      </c>
      <c r="E15" s="24" t="s">
        <v>15</v>
      </c>
      <c r="F15" s="22"/>
      <c r="G15" s="33"/>
      <c r="H15" s="21"/>
      <c r="I15" s="21"/>
      <c r="J15" s="31"/>
    </row>
    <row r="16" spans="1:10" s="3" customFormat="1" ht="13.7" customHeight="1">
      <c r="B16" s="2">
        <v>43882</v>
      </c>
      <c r="C16" s="28">
        <v>333.48</v>
      </c>
      <c r="E16" s="23" t="s">
        <v>19</v>
      </c>
      <c r="F16" s="39" t="s">
        <v>12</v>
      </c>
      <c r="G16" s="40" t="s">
        <v>13</v>
      </c>
      <c r="I16" s="3" t="s">
        <v>22</v>
      </c>
    </row>
    <row r="17" spans="2:10" s="3" customFormat="1" ht="13.7" customHeight="1">
      <c r="B17" s="2">
        <v>43881</v>
      </c>
      <c r="C17" s="28">
        <v>336.95</v>
      </c>
      <c r="E17" s="23" t="s">
        <v>16</v>
      </c>
      <c r="F17" s="16">
        <v>300</v>
      </c>
      <c r="G17" s="37">
        <v>-10.35</v>
      </c>
      <c r="I17" s="3" t="s">
        <v>23</v>
      </c>
      <c r="J17" s="42">
        <f>+G24+G19</f>
        <v>10.25</v>
      </c>
    </row>
    <row r="18" spans="2:10" s="3" customFormat="1" ht="13.7" customHeight="1">
      <c r="B18" s="2">
        <v>43880</v>
      </c>
      <c r="C18" s="28">
        <v>338.34</v>
      </c>
      <c r="E18" s="23" t="s">
        <v>17</v>
      </c>
      <c r="F18" s="16">
        <v>275</v>
      </c>
      <c r="G18" s="38">
        <v>4.1399999999999997</v>
      </c>
      <c r="I18" s="3" t="s">
        <v>24</v>
      </c>
      <c r="J18" s="43">
        <f>-G19/G24</f>
        <v>0.37727825030376666</v>
      </c>
    </row>
    <row r="19" spans="2:10" s="3" customFormat="1" ht="13.7" customHeight="1">
      <c r="B19" s="2">
        <v>43879</v>
      </c>
      <c r="C19" s="28">
        <v>336.73</v>
      </c>
      <c r="E19" s="23" t="s">
        <v>18</v>
      </c>
      <c r="F19" s="16"/>
      <c r="G19" s="37">
        <f>+G17+G18</f>
        <v>-6.21</v>
      </c>
      <c r="I19" s="41" t="s">
        <v>25</v>
      </c>
      <c r="J19" s="44">
        <f>+J17*100</f>
        <v>1025</v>
      </c>
    </row>
    <row r="20" spans="2:10" s="3" customFormat="1" ht="13.7" customHeight="1">
      <c r="B20" s="2">
        <v>43875</v>
      </c>
      <c r="C20" s="28">
        <v>337.6</v>
      </c>
      <c r="E20" s="23"/>
      <c r="F20" s="16"/>
      <c r="G20" s="37"/>
    </row>
    <row r="21" spans="2:10" s="3" customFormat="1" ht="13.7" customHeight="1">
      <c r="B21" s="2">
        <v>43874</v>
      </c>
      <c r="C21" s="28">
        <v>337.06</v>
      </c>
      <c r="E21" s="23" t="s">
        <v>21</v>
      </c>
      <c r="F21" s="39" t="s">
        <v>12</v>
      </c>
      <c r="G21" s="40" t="s">
        <v>13</v>
      </c>
    </row>
    <row r="22" spans="2:10">
      <c r="D22" s="3"/>
      <c r="E22" s="3"/>
      <c r="F22" s="16">
        <v>300</v>
      </c>
      <c r="G22" s="37">
        <f>+G10</f>
        <v>22.96</v>
      </c>
      <c r="H22" s="3"/>
      <c r="I22" s="3"/>
      <c r="J22" s="3"/>
    </row>
    <row r="23" spans="2:10">
      <c r="D23" s="3"/>
      <c r="E23" s="3"/>
      <c r="F23" s="16">
        <v>275</v>
      </c>
      <c r="G23" s="38">
        <f>-G4</f>
        <v>-6.5</v>
      </c>
      <c r="H23" s="3"/>
      <c r="I23" s="3"/>
      <c r="J23" s="3"/>
    </row>
    <row r="24" spans="2:10">
      <c r="E24" s="3"/>
      <c r="F24" s="16"/>
      <c r="G24" s="37">
        <f>+G23+G22</f>
        <v>16.46</v>
      </c>
      <c r="H24" s="3"/>
      <c r="I24" s="3"/>
      <c r="J24" s="3"/>
    </row>
  </sheetData>
  <hyperlinks>
    <hyperlink ref="E5" r:id="rId1" display="https://finance.yahoo.com/quote/SPY200413P00280000?p=SPY200413P00280000" xr:uid="{8BC6E420-ACD0-477B-8ED4-CD8F5F9CAC04}"/>
    <hyperlink ref="F5" r:id="rId2" display="https://finance.yahoo.com/quote/SPY/options?strike=280&amp;straddle=false" xr:uid="{01E6B2B3-AD0A-43B8-9131-68248DA130A6}"/>
    <hyperlink ref="E6" r:id="rId3" display="https://finance.yahoo.com/quote/SPY200413P00285000?p=SPY200413P00285000" xr:uid="{014D32A5-9048-47CB-BEA5-71F0B128B7F4}"/>
    <hyperlink ref="F6" r:id="rId4" display="https://finance.yahoo.com/quote/SPY/options?strike=285&amp;straddle=false" xr:uid="{20D84008-B37B-4B32-9705-1CAC3A97ACF4}"/>
    <hyperlink ref="E7" r:id="rId5" display="https://finance.yahoo.com/quote/SPY200413P00289000?p=SPY200413P00289000" xr:uid="{32ABB863-B708-4CDA-8B3A-25AB00815481}"/>
    <hyperlink ref="F7" r:id="rId6" display="https://finance.yahoo.com/quote/SPY/options?strike=289&amp;straddle=false" xr:uid="{1BCD792F-4D0E-4651-9A24-2A5BAA8F565E}"/>
    <hyperlink ref="E8" r:id="rId7" display="https://finance.yahoo.com/quote/SPY200413P00290000?p=SPY200413P00290000" xr:uid="{4477D26E-66B7-43AD-BAB8-A6AD033F7390}"/>
    <hyperlink ref="F8" r:id="rId8" display="https://finance.yahoo.com/quote/SPY/options?strike=290&amp;straddle=false" xr:uid="{74975935-28B1-4F73-8FDB-37A9E179DD2B}"/>
    <hyperlink ref="E9" r:id="rId9" display="https://finance.yahoo.com/quote/SPY200413P00295000?p=SPY200413P00295000" xr:uid="{23F33FE4-738E-4A0B-AEB0-240E132CD953}"/>
    <hyperlink ref="F9" r:id="rId10" display="https://finance.yahoo.com/quote/SPY/options?strike=295&amp;straddle=false" xr:uid="{9D0B7D72-5C6D-4C8F-9FEB-74A7A40AE59D}"/>
    <hyperlink ref="E10" r:id="rId11" display="https://finance.yahoo.com/quote/SPY200413P00300000?p=SPY200413P00300000" xr:uid="{656B203F-B697-47B1-ABD8-63792B966A25}"/>
    <hyperlink ref="F10" r:id="rId12" display="https://finance.yahoo.com/quote/SPY/options?strike=300&amp;straddle=false" xr:uid="{2F3B3CE5-107F-415C-AB2B-0723C0823C89}"/>
    <hyperlink ref="E11" r:id="rId13" display="https://finance.yahoo.com/quote/SPY200413P00305000?p=SPY200413P00305000" xr:uid="{B3BFD574-7092-43EC-BFEF-4291858EB942}"/>
    <hyperlink ref="F11" r:id="rId14" display="https://finance.yahoo.com/quote/SPY/options?strike=305&amp;straddle=false" xr:uid="{D4F27933-3790-4A75-9ADE-2042AA7A535C}"/>
    <hyperlink ref="E12" r:id="rId15" display="https://finance.yahoo.com/quote/SPY200413P00315000?p=SPY200413P00315000" xr:uid="{4078BEB9-943E-4E05-AB95-FE7ADF54D149}"/>
    <hyperlink ref="F12" r:id="rId16" display="https://finance.yahoo.com/quote/SPY/options?strike=315&amp;straddle=false" xr:uid="{CC8A6FC6-63A9-4086-BD63-BFBCCF66FA92}"/>
    <hyperlink ref="E13" r:id="rId17" display="https://finance.yahoo.com/quote/SPY200413P00325000?p=SPY200413P00325000" xr:uid="{3793C605-8720-4058-9A7A-A007EC13F360}"/>
    <hyperlink ref="F13" r:id="rId18" display="https://finance.yahoo.com/quote/SPY/options?strike=325&amp;straddle=false" xr:uid="{A1D9A3BE-DDFF-46EF-8BA8-13DFDAB99CBB}"/>
    <hyperlink ref="E4" r:id="rId19" display="https://finance.yahoo.com/quote/SPY200413P00280000?p=SPY200413P00280000" xr:uid="{594E5C6E-5088-477A-91D4-FE6C013A28D6}"/>
    <hyperlink ref="F4" r:id="rId20" display="https://finance.yahoo.com/quote/SPY/options?strike=280&amp;straddle=false" xr:uid="{23FBD2BD-6666-4794-937A-A95C63A9BE7D}"/>
  </hyperlinks>
  <pageMargins left="0.7" right="0.7" top="0.75" bottom="0.75" header="0.3" footer="0.3"/>
  <pageSetup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2020-03-10T19:35:11Z</dcterms:created>
  <dcterms:modified xsi:type="dcterms:W3CDTF">2020-03-10T20:17:30Z</dcterms:modified>
</cp:coreProperties>
</file>