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Fordham/"/>
    </mc:Choice>
  </mc:AlternateContent>
  <xr:revisionPtr revIDLastSave="83" documentId="8_{95BF155B-D11D-468B-88BB-E613C82DD7D8}" xr6:coauthVersionLast="45" xr6:coauthVersionMax="45" xr10:uidLastSave="{805AE49D-29B3-4DC2-900A-14AAC30A7EE7}"/>
  <bookViews>
    <workbookView xWindow="-93" yWindow="-93" windowWidth="20300" windowHeight="12186" activeTab="1" xr2:uid="{90E5DC77-25B4-4179-91ED-E4D44AF6485F}"/>
  </bookViews>
  <sheets>
    <sheet name="INPUT" sheetId="1" r:id="rId1"/>
    <sheet name="Answers" sheetId="2" r:id="rId2"/>
  </sheets>
  <definedNames>
    <definedName name="_xlnm.Print_Area" localSheetId="0">INPUT!$B$1:$L$36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G23" i="2"/>
  <c r="H23" i="2"/>
  <c r="I23" i="2"/>
  <c r="J23" i="2"/>
  <c r="K23" i="2"/>
  <c r="L23" i="2"/>
  <c r="E23" i="2"/>
  <c r="F27" i="2"/>
  <c r="G27" i="2"/>
  <c r="H27" i="2"/>
  <c r="I27" i="2"/>
  <c r="J27" i="2"/>
  <c r="K27" i="2"/>
  <c r="L27" i="2"/>
  <c r="E27" i="2"/>
  <c r="A38" i="1" l="1"/>
  <c r="A37" i="1"/>
  <c r="A36" i="1"/>
  <c r="A35" i="1"/>
  <c r="A34" i="1"/>
  <c r="A33" i="1"/>
  <c r="A32" i="1"/>
  <c r="A31" i="1"/>
  <c r="A30" i="1"/>
  <c r="D29" i="1"/>
  <c r="A29" i="1"/>
  <c r="A28" i="1"/>
  <c r="A27" i="1"/>
  <c r="A26" i="1"/>
  <c r="A25" i="1"/>
  <c r="A24" i="1"/>
  <c r="C23" i="1"/>
  <c r="A23" i="1"/>
  <c r="A22" i="1"/>
  <c r="A21" i="1"/>
  <c r="A20" i="1"/>
  <c r="A19" i="1"/>
  <c r="D18" i="1"/>
  <c r="A18" i="1"/>
  <c r="A17" i="1"/>
  <c r="A16" i="1"/>
  <c r="A15" i="1"/>
  <c r="A14" i="1"/>
  <c r="A13" i="1"/>
  <c r="C12" i="1"/>
  <c r="A12" i="1"/>
  <c r="A11" i="1"/>
  <c r="A10" i="1"/>
  <c r="A9" i="1"/>
  <c r="A7" i="1"/>
  <c r="A6" i="1"/>
  <c r="A5" i="1"/>
  <c r="E4" i="1"/>
  <c r="F4" i="1" s="1"/>
  <c r="G4" i="1" s="1"/>
  <c r="H4" i="1" s="1"/>
  <c r="I4" i="1" s="1"/>
  <c r="J4" i="1" s="1"/>
  <c r="K4" i="1" s="1"/>
  <c r="L4" i="1" s="1"/>
  <c r="A4" i="1"/>
  <c r="A3" i="1"/>
  <c r="A2" i="1"/>
  <c r="D35" i="2"/>
  <c r="D24" i="2"/>
  <c r="D13" i="2"/>
  <c r="C23" i="2"/>
  <c r="C12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E6" i="2"/>
  <c r="F6" i="2" s="1"/>
  <c r="A14" i="2"/>
  <c r="A6" i="2"/>
  <c r="A7" i="2"/>
  <c r="A15" i="2"/>
  <c r="E16" i="2" l="1"/>
  <c r="G6" i="2"/>
  <c r="F16" i="2"/>
  <c r="E34" i="2"/>
  <c r="E35" i="2" s="1"/>
  <c r="E32" i="2"/>
  <c r="F34" i="2" s="1"/>
  <c r="F35" i="2" s="1"/>
  <c r="F22" i="2"/>
  <c r="G22" i="2"/>
  <c r="H22" i="2"/>
  <c r="I22" i="2"/>
  <c r="J22" i="2"/>
  <c r="K22" i="2"/>
  <c r="L22" i="2"/>
  <c r="E22" i="2"/>
  <c r="E21" i="2" s="1"/>
  <c r="D29" i="2"/>
  <c r="E12" i="2"/>
  <c r="K11" i="2"/>
  <c r="D18" i="2"/>
  <c r="F11" i="2"/>
  <c r="G11" i="2"/>
  <c r="H11" i="2"/>
  <c r="I11" i="2"/>
  <c r="J11" i="2"/>
  <c r="E11" i="2"/>
  <c r="E10" i="2" s="1"/>
  <c r="A38" i="2"/>
  <c r="A13" i="2"/>
  <c r="A12" i="2"/>
  <c r="A11" i="2"/>
  <c r="A10" i="2"/>
  <c r="A9" i="2"/>
  <c r="A5" i="2"/>
  <c r="E4" i="2"/>
  <c r="F4" i="2" s="1"/>
  <c r="G4" i="2" s="1"/>
  <c r="H4" i="2" s="1"/>
  <c r="I4" i="2" s="1"/>
  <c r="J4" i="2" s="1"/>
  <c r="K4" i="2" s="1"/>
  <c r="L4" i="2" s="1"/>
  <c r="A4" i="2"/>
  <c r="A3" i="2"/>
  <c r="A2" i="2"/>
  <c r="F21" i="2" l="1"/>
  <c r="G21" i="2" s="1"/>
  <c r="H21" i="2" s="1"/>
  <c r="I21" i="2" s="1"/>
  <c r="J21" i="2" s="1"/>
  <c r="K21" i="2" s="1"/>
  <c r="L21" i="2" s="1"/>
  <c r="E24" i="2"/>
  <c r="D25" i="2" s="1"/>
  <c r="I24" i="2"/>
  <c r="L24" i="2"/>
  <c r="H24" i="2"/>
  <c r="E13" i="2"/>
  <c r="K24" i="2"/>
  <c r="G24" i="2"/>
  <c r="J24" i="2"/>
  <c r="F24" i="2"/>
  <c r="H6" i="2"/>
  <c r="G16" i="2"/>
  <c r="F10" i="2"/>
  <c r="G10" i="2" s="1"/>
  <c r="F32" i="2"/>
  <c r="F12" i="2"/>
  <c r="F13" i="2" s="1"/>
  <c r="G12" i="2" l="1"/>
  <c r="G13" i="2" s="1"/>
  <c r="I6" i="2"/>
  <c r="H16" i="2"/>
  <c r="G34" i="2"/>
  <c r="G35" i="2" s="1"/>
  <c r="G32" i="2"/>
  <c r="H10" i="2"/>
  <c r="H12" i="2"/>
  <c r="H13" i="2" s="1"/>
  <c r="J6" i="2" l="1"/>
  <c r="I16" i="2"/>
  <c r="H34" i="2"/>
  <c r="H35" i="2" s="1"/>
  <c r="H32" i="2"/>
  <c r="I10" i="2"/>
  <c r="I12" i="2"/>
  <c r="I13" i="2" s="1"/>
  <c r="K6" i="2" l="1"/>
  <c r="J16" i="2"/>
  <c r="I34" i="2"/>
  <c r="I35" i="2" s="1"/>
  <c r="I32" i="2"/>
  <c r="J10" i="2"/>
  <c r="J12" i="2"/>
  <c r="J13" i="2" s="1"/>
  <c r="L6" i="2" l="1"/>
  <c r="L16" i="2" s="1"/>
  <c r="K16" i="2"/>
  <c r="J32" i="2"/>
  <c r="J34" i="2"/>
  <c r="J35" i="2" s="1"/>
  <c r="K10" i="2"/>
  <c r="K12" i="2"/>
  <c r="K13" i="2" s="1"/>
  <c r="K32" i="2" l="1"/>
  <c r="K34" i="2"/>
  <c r="K35" i="2" s="1"/>
  <c r="L10" i="2"/>
  <c r="L12" i="2"/>
  <c r="L13" i="2" s="1"/>
  <c r="D14" i="2" s="1"/>
  <c r="L34" i="2" l="1"/>
  <c r="L33" i="2"/>
  <c r="L32" i="2" s="1"/>
  <c r="L35" i="2" l="1"/>
  <c r="D36" i="2" s="1"/>
</calcChain>
</file>

<file path=xl/sharedStrings.xml><?xml version="1.0" encoding="utf-8"?>
<sst xmlns="http://schemas.openxmlformats.org/spreadsheetml/2006/main" count="62" uniqueCount="18">
  <si>
    <t>Colorado Dental</t>
  </si>
  <si>
    <t>DEBT SCHEDULES / ANALYSIS</t>
  </si>
  <si>
    <t>Historical</t>
  </si>
  <si>
    <t>PROJECTED</t>
  </si>
  <si>
    <t>LIBOR Rate</t>
  </si>
  <si>
    <t>Outstanding</t>
  </si>
  <si>
    <t>Increase / (Decrease)</t>
  </si>
  <si>
    <t>Interest Payment</t>
  </si>
  <si>
    <t>Spread</t>
  </si>
  <si>
    <t>Interest rate</t>
  </si>
  <si>
    <t xml:space="preserve"> Total Payment (Interest + Principal)</t>
  </si>
  <si>
    <t>Schedule Repayment based on Percentage %</t>
  </si>
  <si>
    <t>TERM LOAN A</t>
  </si>
  <si>
    <t>TERM LOAN B</t>
  </si>
  <si>
    <t>SENIOR UNSECURED NOTES</t>
  </si>
  <si>
    <t>Interest rate (Fixed Rate)</t>
  </si>
  <si>
    <t>LIBOR Increaase</t>
  </si>
  <si>
    <t>IRR=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</si>
</sst>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8" fillId="2" borderId="0" xfId="0" applyFont="1" applyFill="1"/>
    <xf numFmtId="0" fontId="6" fillId="0" borderId="0" xfId="0" applyFont="1"/>
    <xf numFmtId="10" fontId="11" fillId="0" borderId="1" xfId="2" applyNumberFormat="1" applyFont="1" applyBorder="1"/>
    <xf numFmtId="0" fontId="7" fillId="2" borderId="0" xfId="0" applyFont="1" applyFill="1"/>
    <xf numFmtId="0" fontId="12" fillId="0" borderId="0" xfId="0" quotePrefix="1" applyFont="1"/>
    <xf numFmtId="0" fontId="6" fillId="0" borderId="0" xfId="0" applyFont="1" applyAlignment="1">
      <alignment horizontal="centerContinuous"/>
    </xf>
    <xf numFmtId="0" fontId="6" fillId="4" borderId="2" xfId="0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10" fontId="0" fillId="0" borderId="1" xfId="0" applyNumberForma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1" fillId="0" borderId="1" xfId="1" applyNumberFormat="1" applyBorder="1"/>
    <xf numFmtId="10" fontId="0" fillId="0" borderId="0" xfId="0" applyNumberFormat="1"/>
    <xf numFmtId="164" fontId="1" fillId="0" borderId="3" xfId="1" applyNumberFormat="1" applyBorder="1"/>
    <xf numFmtId="165" fontId="9" fillId="0" borderId="0" xfId="1" applyNumberFormat="1" applyFont="1"/>
    <xf numFmtId="164" fontId="1" fillId="0" borderId="7" xfId="1" applyNumberFormat="1" applyBorder="1"/>
    <xf numFmtId="10" fontId="0" fillId="0" borderId="0" xfId="2" applyNumberFormat="1" applyFont="1"/>
    <xf numFmtId="10" fontId="11" fillId="0" borderId="0" xfId="2" applyNumberFormat="1" applyFont="1" applyBorder="1"/>
    <xf numFmtId="0" fontId="13" fillId="0" borderId="0" xfId="0" applyFont="1" applyAlignment="1">
      <alignment horizontal="right"/>
    </xf>
    <xf numFmtId="166" fontId="13" fillId="4" borderId="8" xfId="2" applyNumberFormat="1" applyFont="1" applyFill="1" applyBorder="1"/>
    <xf numFmtId="40" fontId="4" fillId="0" borderId="0" xfId="3" applyNumberFormat="1" applyFont="1" applyAlignment="1">
      <alignment horizontal="left"/>
    </xf>
    <xf numFmtId="0" fontId="13" fillId="0" borderId="0" xfId="0" applyFont="1"/>
    <xf numFmtId="164" fontId="11" fillId="0" borderId="1" xfId="1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OSK Spreads - 2006-3Q 10Q" xfId="3" xr:uid="{7E82A7CC-2B64-417B-A7C2-18C0B25E01F5}"/>
    <cellStyle name="Percent" xfId="2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D3DF-022E-488D-9C58-2F9788E276FC}">
  <sheetPr>
    <pageSetUpPr fitToPage="1"/>
  </sheetPr>
  <dimension ref="A1:Q38"/>
  <sheetViews>
    <sheetView zoomScale="93" workbookViewId="0">
      <selection activeCell="F14" sqref="F14"/>
    </sheetView>
  </sheetViews>
  <sheetFormatPr defaultRowHeight="14.35" x14ac:dyDescent="0.5"/>
  <cols>
    <col min="1" max="1" width="5.87890625" style="4" customWidth="1"/>
    <col min="2" max="2" width="25.703125" customWidth="1"/>
    <col min="3" max="3" width="16.1171875" customWidth="1"/>
    <col min="4" max="4" width="9.87890625" customWidth="1"/>
    <col min="5" max="12" width="11.703125" customWidth="1"/>
    <col min="13" max="16" width="15" customWidth="1"/>
    <col min="255" max="255" width="5.1171875" customWidth="1"/>
    <col min="256" max="256" width="41.703125" customWidth="1"/>
    <col min="257" max="257" width="14.703125" customWidth="1"/>
    <col min="258" max="258" width="14.87890625" customWidth="1"/>
    <col min="259" max="260" width="11.703125" customWidth="1"/>
    <col min="261" max="261" width="11.87890625" bestFit="1" customWidth="1"/>
    <col min="263" max="263" width="10.29296875" bestFit="1" customWidth="1"/>
    <col min="264" max="264" width="11.29296875" customWidth="1"/>
    <col min="265" max="265" width="5" customWidth="1"/>
    <col min="266" max="271" width="15" customWidth="1"/>
    <col min="511" max="511" width="5.1171875" customWidth="1"/>
    <col min="512" max="512" width="41.703125" customWidth="1"/>
    <col min="513" max="513" width="14.703125" customWidth="1"/>
    <col min="514" max="514" width="14.87890625" customWidth="1"/>
    <col min="515" max="516" width="11.703125" customWidth="1"/>
    <col min="517" max="517" width="11.87890625" bestFit="1" customWidth="1"/>
    <col min="519" max="519" width="10.29296875" bestFit="1" customWidth="1"/>
    <col min="520" max="520" width="11.29296875" customWidth="1"/>
    <col min="521" max="521" width="5" customWidth="1"/>
    <col min="522" max="527" width="15" customWidth="1"/>
    <col min="767" max="767" width="5.1171875" customWidth="1"/>
    <col min="768" max="768" width="41.703125" customWidth="1"/>
    <col min="769" max="769" width="14.703125" customWidth="1"/>
    <col min="770" max="770" width="14.87890625" customWidth="1"/>
    <col min="771" max="772" width="11.703125" customWidth="1"/>
    <col min="773" max="773" width="11.87890625" bestFit="1" customWidth="1"/>
    <col min="775" max="775" width="10.29296875" bestFit="1" customWidth="1"/>
    <col min="776" max="776" width="11.29296875" customWidth="1"/>
    <col min="777" max="777" width="5" customWidth="1"/>
    <col min="778" max="783" width="15" customWidth="1"/>
    <col min="1023" max="1023" width="5.1171875" customWidth="1"/>
    <col min="1024" max="1024" width="41.703125" customWidth="1"/>
    <col min="1025" max="1025" width="14.703125" customWidth="1"/>
    <col min="1026" max="1026" width="14.87890625" customWidth="1"/>
    <col min="1027" max="1028" width="11.703125" customWidth="1"/>
    <col min="1029" max="1029" width="11.87890625" bestFit="1" customWidth="1"/>
    <col min="1031" max="1031" width="10.29296875" bestFit="1" customWidth="1"/>
    <col min="1032" max="1032" width="11.29296875" customWidth="1"/>
    <col min="1033" max="1033" width="5" customWidth="1"/>
    <col min="1034" max="1039" width="15" customWidth="1"/>
    <col min="1279" max="1279" width="5.1171875" customWidth="1"/>
    <col min="1280" max="1280" width="41.703125" customWidth="1"/>
    <col min="1281" max="1281" width="14.703125" customWidth="1"/>
    <col min="1282" max="1282" width="14.87890625" customWidth="1"/>
    <col min="1283" max="1284" width="11.703125" customWidth="1"/>
    <col min="1285" max="1285" width="11.87890625" bestFit="1" customWidth="1"/>
    <col min="1287" max="1287" width="10.29296875" bestFit="1" customWidth="1"/>
    <col min="1288" max="1288" width="11.29296875" customWidth="1"/>
    <col min="1289" max="1289" width="5" customWidth="1"/>
    <col min="1290" max="1295" width="15" customWidth="1"/>
    <col min="1535" max="1535" width="5.1171875" customWidth="1"/>
    <col min="1536" max="1536" width="41.703125" customWidth="1"/>
    <col min="1537" max="1537" width="14.703125" customWidth="1"/>
    <col min="1538" max="1538" width="14.87890625" customWidth="1"/>
    <col min="1539" max="1540" width="11.703125" customWidth="1"/>
    <col min="1541" max="1541" width="11.87890625" bestFit="1" customWidth="1"/>
    <col min="1543" max="1543" width="10.29296875" bestFit="1" customWidth="1"/>
    <col min="1544" max="1544" width="11.29296875" customWidth="1"/>
    <col min="1545" max="1545" width="5" customWidth="1"/>
    <col min="1546" max="1551" width="15" customWidth="1"/>
    <col min="1791" max="1791" width="5.1171875" customWidth="1"/>
    <col min="1792" max="1792" width="41.703125" customWidth="1"/>
    <col min="1793" max="1793" width="14.703125" customWidth="1"/>
    <col min="1794" max="1794" width="14.87890625" customWidth="1"/>
    <col min="1795" max="1796" width="11.703125" customWidth="1"/>
    <col min="1797" max="1797" width="11.87890625" bestFit="1" customWidth="1"/>
    <col min="1799" max="1799" width="10.29296875" bestFit="1" customWidth="1"/>
    <col min="1800" max="1800" width="11.29296875" customWidth="1"/>
    <col min="1801" max="1801" width="5" customWidth="1"/>
    <col min="1802" max="1807" width="15" customWidth="1"/>
    <col min="2047" max="2047" width="5.1171875" customWidth="1"/>
    <col min="2048" max="2048" width="41.703125" customWidth="1"/>
    <col min="2049" max="2049" width="14.703125" customWidth="1"/>
    <col min="2050" max="2050" width="14.87890625" customWidth="1"/>
    <col min="2051" max="2052" width="11.703125" customWidth="1"/>
    <col min="2053" max="2053" width="11.87890625" bestFit="1" customWidth="1"/>
    <col min="2055" max="2055" width="10.29296875" bestFit="1" customWidth="1"/>
    <col min="2056" max="2056" width="11.29296875" customWidth="1"/>
    <col min="2057" max="2057" width="5" customWidth="1"/>
    <col min="2058" max="2063" width="15" customWidth="1"/>
    <col min="2303" max="2303" width="5.1171875" customWidth="1"/>
    <col min="2304" max="2304" width="41.703125" customWidth="1"/>
    <col min="2305" max="2305" width="14.703125" customWidth="1"/>
    <col min="2306" max="2306" width="14.87890625" customWidth="1"/>
    <col min="2307" max="2308" width="11.703125" customWidth="1"/>
    <col min="2309" max="2309" width="11.87890625" bestFit="1" customWidth="1"/>
    <col min="2311" max="2311" width="10.29296875" bestFit="1" customWidth="1"/>
    <col min="2312" max="2312" width="11.29296875" customWidth="1"/>
    <col min="2313" max="2313" width="5" customWidth="1"/>
    <col min="2314" max="2319" width="15" customWidth="1"/>
    <col min="2559" max="2559" width="5.1171875" customWidth="1"/>
    <col min="2560" max="2560" width="41.703125" customWidth="1"/>
    <col min="2561" max="2561" width="14.703125" customWidth="1"/>
    <col min="2562" max="2562" width="14.87890625" customWidth="1"/>
    <col min="2563" max="2564" width="11.703125" customWidth="1"/>
    <col min="2565" max="2565" width="11.87890625" bestFit="1" customWidth="1"/>
    <col min="2567" max="2567" width="10.29296875" bestFit="1" customWidth="1"/>
    <col min="2568" max="2568" width="11.29296875" customWidth="1"/>
    <col min="2569" max="2569" width="5" customWidth="1"/>
    <col min="2570" max="2575" width="15" customWidth="1"/>
    <col min="2815" max="2815" width="5.1171875" customWidth="1"/>
    <col min="2816" max="2816" width="41.703125" customWidth="1"/>
    <col min="2817" max="2817" width="14.703125" customWidth="1"/>
    <col min="2818" max="2818" width="14.87890625" customWidth="1"/>
    <col min="2819" max="2820" width="11.703125" customWidth="1"/>
    <col min="2821" max="2821" width="11.87890625" bestFit="1" customWidth="1"/>
    <col min="2823" max="2823" width="10.29296875" bestFit="1" customWidth="1"/>
    <col min="2824" max="2824" width="11.29296875" customWidth="1"/>
    <col min="2825" max="2825" width="5" customWidth="1"/>
    <col min="2826" max="2831" width="15" customWidth="1"/>
    <col min="3071" max="3071" width="5.1171875" customWidth="1"/>
    <col min="3072" max="3072" width="41.703125" customWidth="1"/>
    <col min="3073" max="3073" width="14.703125" customWidth="1"/>
    <col min="3074" max="3074" width="14.87890625" customWidth="1"/>
    <col min="3075" max="3076" width="11.703125" customWidth="1"/>
    <col min="3077" max="3077" width="11.87890625" bestFit="1" customWidth="1"/>
    <col min="3079" max="3079" width="10.29296875" bestFit="1" customWidth="1"/>
    <col min="3080" max="3080" width="11.29296875" customWidth="1"/>
    <col min="3081" max="3081" width="5" customWidth="1"/>
    <col min="3082" max="3087" width="15" customWidth="1"/>
    <col min="3327" max="3327" width="5.1171875" customWidth="1"/>
    <col min="3328" max="3328" width="41.703125" customWidth="1"/>
    <col min="3329" max="3329" width="14.703125" customWidth="1"/>
    <col min="3330" max="3330" width="14.87890625" customWidth="1"/>
    <col min="3331" max="3332" width="11.703125" customWidth="1"/>
    <col min="3333" max="3333" width="11.87890625" bestFit="1" customWidth="1"/>
    <col min="3335" max="3335" width="10.29296875" bestFit="1" customWidth="1"/>
    <col min="3336" max="3336" width="11.29296875" customWidth="1"/>
    <col min="3337" max="3337" width="5" customWidth="1"/>
    <col min="3338" max="3343" width="15" customWidth="1"/>
    <col min="3583" max="3583" width="5.1171875" customWidth="1"/>
    <col min="3584" max="3584" width="41.703125" customWidth="1"/>
    <col min="3585" max="3585" width="14.703125" customWidth="1"/>
    <col min="3586" max="3586" width="14.87890625" customWidth="1"/>
    <col min="3587" max="3588" width="11.703125" customWidth="1"/>
    <col min="3589" max="3589" width="11.87890625" bestFit="1" customWidth="1"/>
    <col min="3591" max="3591" width="10.29296875" bestFit="1" customWidth="1"/>
    <col min="3592" max="3592" width="11.29296875" customWidth="1"/>
    <col min="3593" max="3593" width="5" customWidth="1"/>
    <col min="3594" max="3599" width="15" customWidth="1"/>
    <col min="3839" max="3839" width="5.1171875" customWidth="1"/>
    <col min="3840" max="3840" width="41.703125" customWidth="1"/>
    <col min="3841" max="3841" width="14.703125" customWidth="1"/>
    <col min="3842" max="3842" width="14.87890625" customWidth="1"/>
    <col min="3843" max="3844" width="11.703125" customWidth="1"/>
    <col min="3845" max="3845" width="11.87890625" bestFit="1" customWidth="1"/>
    <col min="3847" max="3847" width="10.29296875" bestFit="1" customWidth="1"/>
    <col min="3848" max="3848" width="11.29296875" customWidth="1"/>
    <col min="3849" max="3849" width="5" customWidth="1"/>
    <col min="3850" max="3855" width="15" customWidth="1"/>
    <col min="4095" max="4095" width="5.1171875" customWidth="1"/>
    <col min="4096" max="4096" width="41.703125" customWidth="1"/>
    <col min="4097" max="4097" width="14.703125" customWidth="1"/>
    <col min="4098" max="4098" width="14.87890625" customWidth="1"/>
    <col min="4099" max="4100" width="11.703125" customWidth="1"/>
    <col min="4101" max="4101" width="11.87890625" bestFit="1" customWidth="1"/>
    <col min="4103" max="4103" width="10.29296875" bestFit="1" customWidth="1"/>
    <col min="4104" max="4104" width="11.29296875" customWidth="1"/>
    <col min="4105" max="4105" width="5" customWidth="1"/>
    <col min="4106" max="4111" width="15" customWidth="1"/>
    <col min="4351" max="4351" width="5.1171875" customWidth="1"/>
    <col min="4352" max="4352" width="41.703125" customWidth="1"/>
    <col min="4353" max="4353" width="14.703125" customWidth="1"/>
    <col min="4354" max="4354" width="14.87890625" customWidth="1"/>
    <col min="4355" max="4356" width="11.703125" customWidth="1"/>
    <col min="4357" max="4357" width="11.87890625" bestFit="1" customWidth="1"/>
    <col min="4359" max="4359" width="10.29296875" bestFit="1" customWidth="1"/>
    <col min="4360" max="4360" width="11.29296875" customWidth="1"/>
    <col min="4361" max="4361" width="5" customWidth="1"/>
    <col min="4362" max="4367" width="15" customWidth="1"/>
    <col min="4607" max="4607" width="5.1171875" customWidth="1"/>
    <col min="4608" max="4608" width="41.703125" customWidth="1"/>
    <col min="4609" max="4609" width="14.703125" customWidth="1"/>
    <col min="4610" max="4610" width="14.87890625" customWidth="1"/>
    <col min="4611" max="4612" width="11.703125" customWidth="1"/>
    <col min="4613" max="4613" width="11.87890625" bestFit="1" customWidth="1"/>
    <col min="4615" max="4615" width="10.29296875" bestFit="1" customWidth="1"/>
    <col min="4616" max="4616" width="11.29296875" customWidth="1"/>
    <col min="4617" max="4617" width="5" customWidth="1"/>
    <col min="4618" max="4623" width="15" customWidth="1"/>
    <col min="4863" max="4863" width="5.1171875" customWidth="1"/>
    <col min="4864" max="4864" width="41.703125" customWidth="1"/>
    <col min="4865" max="4865" width="14.703125" customWidth="1"/>
    <col min="4866" max="4866" width="14.87890625" customWidth="1"/>
    <col min="4867" max="4868" width="11.703125" customWidth="1"/>
    <col min="4869" max="4869" width="11.87890625" bestFit="1" customWidth="1"/>
    <col min="4871" max="4871" width="10.29296875" bestFit="1" customWidth="1"/>
    <col min="4872" max="4872" width="11.29296875" customWidth="1"/>
    <col min="4873" max="4873" width="5" customWidth="1"/>
    <col min="4874" max="4879" width="15" customWidth="1"/>
    <col min="5119" max="5119" width="5.1171875" customWidth="1"/>
    <col min="5120" max="5120" width="41.703125" customWidth="1"/>
    <col min="5121" max="5121" width="14.703125" customWidth="1"/>
    <col min="5122" max="5122" width="14.87890625" customWidth="1"/>
    <col min="5123" max="5124" width="11.703125" customWidth="1"/>
    <col min="5125" max="5125" width="11.87890625" bestFit="1" customWidth="1"/>
    <col min="5127" max="5127" width="10.29296875" bestFit="1" customWidth="1"/>
    <col min="5128" max="5128" width="11.29296875" customWidth="1"/>
    <col min="5129" max="5129" width="5" customWidth="1"/>
    <col min="5130" max="5135" width="15" customWidth="1"/>
    <col min="5375" max="5375" width="5.1171875" customWidth="1"/>
    <col min="5376" max="5376" width="41.703125" customWidth="1"/>
    <col min="5377" max="5377" width="14.703125" customWidth="1"/>
    <col min="5378" max="5378" width="14.87890625" customWidth="1"/>
    <col min="5379" max="5380" width="11.703125" customWidth="1"/>
    <col min="5381" max="5381" width="11.87890625" bestFit="1" customWidth="1"/>
    <col min="5383" max="5383" width="10.29296875" bestFit="1" customWidth="1"/>
    <col min="5384" max="5384" width="11.29296875" customWidth="1"/>
    <col min="5385" max="5385" width="5" customWidth="1"/>
    <col min="5386" max="5391" width="15" customWidth="1"/>
    <col min="5631" max="5631" width="5.1171875" customWidth="1"/>
    <col min="5632" max="5632" width="41.703125" customWidth="1"/>
    <col min="5633" max="5633" width="14.703125" customWidth="1"/>
    <col min="5634" max="5634" width="14.87890625" customWidth="1"/>
    <col min="5635" max="5636" width="11.703125" customWidth="1"/>
    <col min="5637" max="5637" width="11.87890625" bestFit="1" customWidth="1"/>
    <col min="5639" max="5639" width="10.29296875" bestFit="1" customWidth="1"/>
    <col min="5640" max="5640" width="11.29296875" customWidth="1"/>
    <col min="5641" max="5641" width="5" customWidth="1"/>
    <col min="5642" max="5647" width="15" customWidth="1"/>
    <col min="5887" max="5887" width="5.1171875" customWidth="1"/>
    <col min="5888" max="5888" width="41.703125" customWidth="1"/>
    <col min="5889" max="5889" width="14.703125" customWidth="1"/>
    <col min="5890" max="5890" width="14.87890625" customWidth="1"/>
    <col min="5891" max="5892" width="11.703125" customWidth="1"/>
    <col min="5893" max="5893" width="11.87890625" bestFit="1" customWidth="1"/>
    <col min="5895" max="5895" width="10.29296875" bestFit="1" customWidth="1"/>
    <col min="5896" max="5896" width="11.29296875" customWidth="1"/>
    <col min="5897" max="5897" width="5" customWidth="1"/>
    <col min="5898" max="5903" width="15" customWidth="1"/>
    <col min="6143" max="6143" width="5.1171875" customWidth="1"/>
    <col min="6144" max="6144" width="41.703125" customWidth="1"/>
    <col min="6145" max="6145" width="14.703125" customWidth="1"/>
    <col min="6146" max="6146" width="14.87890625" customWidth="1"/>
    <col min="6147" max="6148" width="11.703125" customWidth="1"/>
    <col min="6149" max="6149" width="11.87890625" bestFit="1" customWidth="1"/>
    <col min="6151" max="6151" width="10.29296875" bestFit="1" customWidth="1"/>
    <col min="6152" max="6152" width="11.29296875" customWidth="1"/>
    <col min="6153" max="6153" width="5" customWidth="1"/>
    <col min="6154" max="6159" width="15" customWidth="1"/>
    <col min="6399" max="6399" width="5.1171875" customWidth="1"/>
    <col min="6400" max="6400" width="41.703125" customWidth="1"/>
    <col min="6401" max="6401" width="14.703125" customWidth="1"/>
    <col min="6402" max="6402" width="14.87890625" customWidth="1"/>
    <col min="6403" max="6404" width="11.703125" customWidth="1"/>
    <col min="6405" max="6405" width="11.87890625" bestFit="1" customWidth="1"/>
    <col min="6407" max="6407" width="10.29296875" bestFit="1" customWidth="1"/>
    <col min="6408" max="6408" width="11.29296875" customWidth="1"/>
    <col min="6409" max="6409" width="5" customWidth="1"/>
    <col min="6410" max="6415" width="15" customWidth="1"/>
    <col min="6655" max="6655" width="5.1171875" customWidth="1"/>
    <col min="6656" max="6656" width="41.703125" customWidth="1"/>
    <col min="6657" max="6657" width="14.703125" customWidth="1"/>
    <col min="6658" max="6658" width="14.87890625" customWidth="1"/>
    <col min="6659" max="6660" width="11.703125" customWidth="1"/>
    <col min="6661" max="6661" width="11.87890625" bestFit="1" customWidth="1"/>
    <col min="6663" max="6663" width="10.29296875" bestFit="1" customWidth="1"/>
    <col min="6664" max="6664" width="11.29296875" customWidth="1"/>
    <col min="6665" max="6665" width="5" customWidth="1"/>
    <col min="6666" max="6671" width="15" customWidth="1"/>
    <col min="6911" max="6911" width="5.1171875" customWidth="1"/>
    <col min="6912" max="6912" width="41.703125" customWidth="1"/>
    <col min="6913" max="6913" width="14.703125" customWidth="1"/>
    <col min="6914" max="6914" width="14.87890625" customWidth="1"/>
    <col min="6915" max="6916" width="11.703125" customWidth="1"/>
    <col min="6917" max="6917" width="11.87890625" bestFit="1" customWidth="1"/>
    <col min="6919" max="6919" width="10.29296875" bestFit="1" customWidth="1"/>
    <col min="6920" max="6920" width="11.29296875" customWidth="1"/>
    <col min="6921" max="6921" width="5" customWidth="1"/>
    <col min="6922" max="6927" width="15" customWidth="1"/>
    <col min="7167" max="7167" width="5.1171875" customWidth="1"/>
    <col min="7168" max="7168" width="41.703125" customWidth="1"/>
    <col min="7169" max="7169" width="14.703125" customWidth="1"/>
    <col min="7170" max="7170" width="14.87890625" customWidth="1"/>
    <col min="7171" max="7172" width="11.703125" customWidth="1"/>
    <col min="7173" max="7173" width="11.87890625" bestFit="1" customWidth="1"/>
    <col min="7175" max="7175" width="10.29296875" bestFit="1" customWidth="1"/>
    <col min="7176" max="7176" width="11.29296875" customWidth="1"/>
    <col min="7177" max="7177" width="5" customWidth="1"/>
    <col min="7178" max="7183" width="15" customWidth="1"/>
    <col min="7423" max="7423" width="5.1171875" customWidth="1"/>
    <col min="7424" max="7424" width="41.703125" customWidth="1"/>
    <col min="7425" max="7425" width="14.703125" customWidth="1"/>
    <col min="7426" max="7426" width="14.87890625" customWidth="1"/>
    <col min="7427" max="7428" width="11.703125" customWidth="1"/>
    <col min="7429" max="7429" width="11.87890625" bestFit="1" customWidth="1"/>
    <col min="7431" max="7431" width="10.29296875" bestFit="1" customWidth="1"/>
    <col min="7432" max="7432" width="11.29296875" customWidth="1"/>
    <col min="7433" max="7433" width="5" customWidth="1"/>
    <col min="7434" max="7439" width="15" customWidth="1"/>
    <col min="7679" max="7679" width="5.1171875" customWidth="1"/>
    <col min="7680" max="7680" width="41.703125" customWidth="1"/>
    <col min="7681" max="7681" width="14.703125" customWidth="1"/>
    <col min="7682" max="7682" width="14.87890625" customWidth="1"/>
    <col min="7683" max="7684" width="11.703125" customWidth="1"/>
    <col min="7685" max="7685" width="11.87890625" bestFit="1" customWidth="1"/>
    <col min="7687" max="7687" width="10.29296875" bestFit="1" customWidth="1"/>
    <col min="7688" max="7688" width="11.29296875" customWidth="1"/>
    <col min="7689" max="7689" width="5" customWidth="1"/>
    <col min="7690" max="7695" width="15" customWidth="1"/>
    <col min="7935" max="7935" width="5.1171875" customWidth="1"/>
    <col min="7936" max="7936" width="41.703125" customWidth="1"/>
    <col min="7937" max="7937" width="14.703125" customWidth="1"/>
    <col min="7938" max="7938" width="14.87890625" customWidth="1"/>
    <col min="7939" max="7940" width="11.703125" customWidth="1"/>
    <col min="7941" max="7941" width="11.87890625" bestFit="1" customWidth="1"/>
    <col min="7943" max="7943" width="10.29296875" bestFit="1" customWidth="1"/>
    <col min="7944" max="7944" width="11.29296875" customWidth="1"/>
    <col min="7945" max="7945" width="5" customWidth="1"/>
    <col min="7946" max="7951" width="15" customWidth="1"/>
    <col min="8191" max="8191" width="5.1171875" customWidth="1"/>
    <col min="8192" max="8192" width="41.703125" customWidth="1"/>
    <col min="8193" max="8193" width="14.703125" customWidth="1"/>
    <col min="8194" max="8194" width="14.87890625" customWidth="1"/>
    <col min="8195" max="8196" width="11.703125" customWidth="1"/>
    <col min="8197" max="8197" width="11.87890625" bestFit="1" customWidth="1"/>
    <col min="8199" max="8199" width="10.29296875" bestFit="1" customWidth="1"/>
    <col min="8200" max="8200" width="11.29296875" customWidth="1"/>
    <col min="8201" max="8201" width="5" customWidth="1"/>
    <col min="8202" max="8207" width="15" customWidth="1"/>
    <col min="8447" max="8447" width="5.1171875" customWidth="1"/>
    <col min="8448" max="8448" width="41.703125" customWidth="1"/>
    <col min="8449" max="8449" width="14.703125" customWidth="1"/>
    <col min="8450" max="8450" width="14.87890625" customWidth="1"/>
    <col min="8451" max="8452" width="11.703125" customWidth="1"/>
    <col min="8453" max="8453" width="11.87890625" bestFit="1" customWidth="1"/>
    <col min="8455" max="8455" width="10.29296875" bestFit="1" customWidth="1"/>
    <col min="8456" max="8456" width="11.29296875" customWidth="1"/>
    <col min="8457" max="8457" width="5" customWidth="1"/>
    <col min="8458" max="8463" width="15" customWidth="1"/>
    <col min="8703" max="8703" width="5.1171875" customWidth="1"/>
    <col min="8704" max="8704" width="41.703125" customWidth="1"/>
    <col min="8705" max="8705" width="14.703125" customWidth="1"/>
    <col min="8706" max="8706" width="14.87890625" customWidth="1"/>
    <col min="8707" max="8708" width="11.703125" customWidth="1"/>
    <col min="8709" max="8709" width="11.87890625" bestFit="1" customWidth="1"/>
    <col min="8711" max="8711" width="10.29296875" bestFit="1" customWidth="1"/>
    <col min="8712" max="8712" width="11.29296875" customWidth="1"/>
    <col min="8713" max="8713" width="5" customWidth="1"/>
    <col min="8714" max="8719" width="15" customWidth="1"/>
    <col min="8959" max="8959" width="5.1171875" customWidth="1"/>
    <col min="8960" max="8960" width="41.703125" customWidth="1"/>
    <col min="8961" max="8961" width="14.703125" customWidth="1"/>
    <col min="8962" max="8962" width="14.87890625" customWidth="1"/>
    <col min="8963" max="8964" width="11.703125" customWidth="1"/>
    <col min="8965" max="8965" width="11.87890625" bestFit="1" customWidth="1"/>
    <col min="8967" max="8967" width="10.29296875" bestFit="1" customWidth="1"/>
    <col min="8968" max="8968" width="11.29296875" customWidth="1"/>
    <col min="8969" max="8969" width="5" customWidth="1"/>
    <col min="8970" max="8975" width="15" customWidth="1"/>
    <col min="9215" max="9215" width="5.1171875" customWidth="1"/>
    <col min="9216" max="9216" width="41.703125" customWidth="1"/>
    <col min="9217" max="9217" width="14.703125" customWidth="1"/>
    <col min="9218" max="9218" width="14.87890625" customWidth="1"/>
    <col min="9219" max="9220" width="11.703125" customWidth="1"/>
    <col min="9221" max="9221" width="11.87890625" bestFit="1" customWidth="1"/>
    <col min="9223" max="9223" width="10.29296875" bestFit="1" customWidth="1"/>
    <col min="9224" max="9224" width="11.29296875" customWidth="1"/>
    <col min="9225" max="9225" width="5" customWidth="1"/>
    <col min="9226" max="9231" width="15" customWidth="1"/>
    <col min="9471" max="9471" width="5.1171875" customWidth="1"/>
    <col min="9472" max="9472" width="41.703125" customWidth="1"/>
    <col min="9473" max="9473" width="14.703125" customWidth="1"/>
    <col min="9474" max="9474" width="14.87890625" customWidth="1"/>
    <col min="9475" max="9476" width="11.703125" customWidth="1"/>
    <col min="9477" max="9477" width="11.87890625" bestFit="1" customWidth="1"/>
    <col min="9479" max="9479" width="10.29296875" bestFit="1" customWidth="1"/>
    <col min="9480" max="9480" width="11.29296875" customWidth="1"/>
    <col min="9481" max="9481" width="5" customWidth="1"/>
    <col min="9482" max="9487" width="15" customWidth="1"/>
    <col min="9727" max="9727" width="5.1171875" customWidth="1"/>
    <col min="9728" max="9728" width="41.703125" customWidth="1"/>
    <col min="9729" max="9729" width="14.703125" customWidth="1"/>
    <col min="9730" max="9730" width="14.87890625" customWidth="1"/>
    <col min="9731" max="9732" width="11.703125" customWidth="1"/>
    <col min="9733" max="9733" width="11.87890625" bestFit="1" customWidth="1"/>
    <col min="9735" max="9735" width="10.29296875" bestFit="1" customWidth="1"/>
    <col min="9736" max="9736" width="11.29296875" customWidth="1"/>
    <col min="9737" max="9737" width="5" customWidth="1"/>
    <col min="9738" max="9743" width="15" customWidth="1"/>
    <col min="9983" max="9983" width="5.1171875" customWidth="1"/>
    <col min="9984" max="9984" width="41.703125" customWidth="1"/>
    <col min="9985" max="9985" width="14.703125" customWidth="1"/>
    <col min="9986" max="9986" width="14.87890625" customWidth="1"/>
    <col min="9987" max="9988" width="11.703125" customWidth="1"/>
    <col min="9989" max="9989" width="11.87890625" bestFit="1" customWidth="1"/>
    <col min="9991" max="9991" width="10.29296875" bestFit="1" customWidth="1"/>
    <col min="9992" max="9992" width="11.29296875" customWidth="1"/>
    <col min="9993" max="9993" width="5" customWidth="1"/>
    <col min="9994" max="9999" width="15" customWidth="1"/>
    <col min="10239" max="10239" width="5.1171875" customWidth="1"/>
    <col min="10240" max="10240" width="41.703125" customWidth="1"/>
    <col min="10241" max="10241" width="14.703125" customWidth="1"/>
    <col min="10242" max="10242" width="14.87890625" customWidth="1"/>
    <col min="10243" max="10244" width="11.703125" customWidth="1"/>
    <col min="10245" max="10245" width="11.87890625" bestFit="1" customWidth="1"/>
    <col min="10247" max="10247" width="10.29296875" bestFit="1" customWidth="1"/>
    <col min="10248" max="10248" width="11.29296875" customWidth="1"/>
    <col min="10249" max="10249" width="5" customWidth="1"/>
    <col min="10250" max="10255" width="15" customWidth="1"/>
    <col min="10495" max="10495" width="5.1171875" customWidth="1"/>
    <col min="10496" max="10496" width="41.703125" customWidth="1"/>
    <col min="10497" max="10497" width="14.703125" customWidth="1"/>
    <col min="10498" max="10498" width="14.87890625" customWidth="1"/>
    <col min="10499" max="10500" width="11.703125" customWidth="1"/>
    <col min="10501" max="10501" width="11.87890625" bestFit="1" customWidth="1"/>
    <col min="10503" max="10503" width="10.29296875" bestFit="1" customWidth="1"/>
    <col min="10504" max="10504" width="11.29296875" customWidth="1"/>
    <col min="10505" max="10505" width="5" customWidth="1"/>
    <col min="10506" max="10511" width="15" customWidth="1"/>
    <col min="10751" max="10751" width="5.1171875" customWidth="1"/>
    <col min="10752" max="10752" width="41.703125" customWidth="1"/>
    <col min="10753" max="10753" width="14.703125" customWidth="1"/>
    <col min="10754" max="10754" width="14.87890625" customWidth="1"/>
    <col min="10755" max="10756" width="11.703125" customWidth="1"/>
    <col min="10757" max="10757" width="11.87890625" bestFit="1" customWidth="1"/>
    <col min="10759" max="10759" width="10.29296875" bestFit="1" customWidth="1"/>
    <col min="10760" max="10760" width="11.29296875" customWidth="1"/>
    <col min="10761" max="10761" width="5" customWidth="1"/>
    <col min="10762" max="10767" width="15" customWidth="1"/>
    <col min="11007" max="11007" width="5.1171875" customWidth="1"/>
    <col min="11008" max="11008" width="41.703125" customWidth="1"/>
    <col min="11009" max="11009" width="14.703125" customWidth="1"/>
    <col min="11010" max="11010" width="14.87890625" customWidth="1"/>
    <col min="11011" max="11012" width="11.703125" customWidth="1"/>
    <col min="11013" max="11013" width="11.87890625" bestFit="1" customWidth="1"/>
    <col min="11015" max="11015" width="10.29296875" bestFit="1" customWidth="1"/>
    <col min="11016" max="11016" width="11.29296875" customWidth="1"/>
    <col min="11017" max="11017" width="5" customWidth="1"/>
    <col min="11018" max="11023" width="15" customWidth="1"/>
    <col min="11263" max="11263" width="5.1171875" customWidth="1"/>
    <col min="11264" max="11264" width="41.703125" customWidth="1"/>
    <col min="11265" max="11265" width="14.703125" customWidth="1"/>
    <col min="11266" max="11266" width="14.87890625" customWidth="1"/>
    <col min="11267" max="11268" width="11.703125" customWidth="1"/>
    <col min="11269" max="11269" width="11.87890625" bestFit="1" customWidth="1"/>
    <col min="11271" max="11271" width="10.29296875" bestFit="1" customWidth="1"/>
    <col min="11272" max="11272" width="11.29296875" customWidth="1"/>
    <col min="11273" max="11273" width="5" customWidth="1"/>
    <col min="11274" max="11279" width="15" customWidth="1"/>
    <col min="11519" max="11519" width="5.1171875" customWidth="1"/>
    <col min="11520" max="11520" width="41.703125" customWidth="1"/>
    <col min="11521" max="11521" width="14.703125" customWidth="1"/>
    <col min="11522" max="11522" width="14.87890625" customWidth="1"/>
    <col min="11523" max="11524" width="11.703125" customWidth="1"/>
    <col min="11525" max="11525" width="11.87890625" bestFit="1" customWidth="1"/>
    <col min="11527" max="11527" width="10.29296875" bestFit="1" customWidth="1"/>
    <col min="11528" max="11528" width="11.29296875" customWidth="1"/>
    <col min="11529" max="11529" width="5" customWidth="1"/>
    <col min="11530" max="11535" width="15" customWidth="1"/>
    <col min="11775" max="11775" width="5.1171875" customWidth="1"/>
    <col min="11776" max="11776" width="41.703125" customWidth="1"/>
    <col min="11777" max="11777" width="14.703125" customWidth="1"/>
    <col min="11778" max="11778" width="14.87890625" customWidth="1"/>
    <col min="11779" max="11780" width="11.703125" customWidth="1"/>
    <col min="11781" max="11781" width="11.87890625" bestFit="1" customWidth="1"/>
    <col min="11783" max="11783" width="10.29296875" bestFit="1" customWidth="1"/>
    <col min="11784" max="11784" width="11.29296875" customWidth="1"/>
    <col min="11785" max="11785" width="5" customWidth="1"/>
    <col min="11786" max="11791" width="15" customWidth="1"/>
    <col min="12031" max="12031" width="5.1171875" customWidth="1"/>
    <col min="12032" max="12032" width="41.703125" customWidth="1"/>
    <col min="12033" max="12033" width="14.703125" customWidth="1"/>
    <col min="12034" max="12034" width="14.87890625" customWidth="1"/>
    <col min="12035" max="12036" width="11.703125" customWidth="1"/>
    <col min="12037" max="12037" width="11.87890625" bestFit="1" customWidth="1"/>
    <col min="12039" max="12039" width="10.29296875" bestFit="1" customWidth="1"/>
    <col min="12040" max="12040" width="11.29296875" customWidth="1"/>
    <col min="12041" max="12041" width="5" customWidth="1"/>
    <col min="12042" max="12047" width="15" customWidth="1"/>
    <col min="12287" max="12287" width="5.1171875" customWidth="1"/>
    <col min="12288" max="12288" width="41.703125" customWidth="1"/>
    <col min="12289" max="12289" width="14.703125" customWidth="1"/>
    <col min="12290" max="12290" width="14.87890625" customWidth="1"/>
    <col min="12291" max="12292" width="11.703125" customWidth="1"/>
    <col min="12293" max="12293" width="11.87890625" bestFit="1" customWidth="1"/>
    <col min="12295" max="12295" width="10.29296875" bestFit="1" customWidth="1"/>
    <col min="12296" max="12296" width="11.29296875" customWidth="1"/>
    <col min="12297" max="12297" width="5" customWidth="1"/>
    <col min="12298" max="12303" width="15" customWidth="1"/>
    <col min="12543" max="12543" width="5.1171875" customWidth="1"/>
    <col min="12544" max="12544" width="41.703125" customWidth="1"/>
    <col min="12545" max="12545" width="14.703125" customWidth="1"/>
    <col min="12546" max="12546" width="14.87890625" customWidth="1"/>
    <col min="12547" max="12548" width="11.703125" customWidth="1"/>
    <col min="12549" max="12549" width="11.87890625" bestFit="1" customWidth="1"/>
    <col min="12551" max="12551" width="10.29296875" bestFit="1" customWidth="1"/>
    <col min="12552" max="12552" width="11.29296875" customWidth="1"/>
    <col min="12553" max="12553" width="5" customWidth="1"/>
    <col min="12554" max="12559" width="15" customWidth="1"/>
    <col min="12799" max="12799" width="5.1171875" customWidth="1"/>
    <col min="12800" max="12800" width="41.703125" customWidth="1"/>
    <col min="12801" max="12801" width="14.703125" customWidth="1"/>
    <col min="12802" max="12802" width="14.87890625" customWidth="1"/>
    <col min="12803" max="12804" width="11.703125" customWidth="1"/>
    <col min="12805" max="12805" width="11.87890625" bestFit="1" customWidth="1"/>
    <col min="12807" max="12807" width="10.29296875" bestFit="1" customWidth="1"/>
    <col min="12808" max="12808" width="11.29296875" customWidth="1"/>
    <col min="12809" max="12809" width="5" customWidth="1"/>
    <col min="12810" max="12815" width="15" customWidth="1"/>
    <col min="13055" max="13055" width="5.1171875" customWidth="1"/>
    <col min="13056" max="13056" width="41.703125" customWidth="1"/>
    <col min="13057" max="13057" width="14.703125" customWidth="1"/>
    <col min="13058" max="13058" width="14.87890625" customWidth="1"/>
    <col min="13059" max="13060" width="11.703125" customWidth="1"/>
    <col min="13061" max="13061" width="11.87890625" bestFit="1" customWidth="1"/>
    <col min="13063" max="13063" width="10.29296875" bestFit="1" customWidth="1"/>
    <col min="13064" max="13064" width="11.29296875" customWidth="1"/>
    <col min="13065" max="13065" width="5" customWidth="1"/>
    <col min="13066" max="13071" width="15" customWidth="1"/>
    <col min="13311" max="13311" width="5.1171875" customWidth="1"/>
    <col min="13312" max="13312" width="41.703125" customWidth="1"/>
    <col min="13313" max="13313" width="14.703125" customWidth="1"/>
    <col min="13314" max="13314" width="14.87890625" customWidth="1"/>
    <col min="13315" max="13316" width="11.703125" customWidth="1"/>
    <col min="13317" max="13317" width="11.87890625" bestFit="1" customWidth="1"/>
    <col min="13319" max="13319" width="10.29296875" bestFit="1" customWidth="1"/>
    <col min="13320" max="13320" width="11.29296875" customWidth="1"/>
    <col min="13321" max="13321" width="5" customWidth="1"/>
    <col min="13322" max="13327" width="15" customWidth="1"/>
    <col min="13567" max="13567" width="5.1171875" customWidth="1"/>
    <col min="13568" max="13568" width="41.703125" customWidth="1"/>
    <col min="13569" max="13569" width="14.703125" customWidth="1"/>
    <col min="13570" max="13570" width="14.87890625" customWidth="1"/>
    <col min="13571" max="13572" width="11.703125" customWidth="1"/>
    <col min="13573" max="13573" width="11.87890625" bestFit="1" customWidth="1"/>
    <col min="13575" max="13575" width="10.29296875" bestFit="1" customWidth="1"/>
    <col min="13576" max="13576" width="11.29296875" customWidth="1"/>
    <col min="13577" max="13577" width="5" customWidth="1"/>
    <col min="13578" max="13583" width="15" customWidth="1"/>
    <col min="13823" max="13823" width="5.1171875" customWidth="1"/>
    <col min="13824" max="13824" width="41.703125" customWidth="1"/>
    <col min="13825" max="13825" width="14.703125" customWidth="1"/>
    <col min="13826" max="13826" width="14.87890625" customWidth="1"/>
    <col min="13827" max="13828" width="11.703125" customWidth="1"/>
    <col min="13829" max="13829" width="11.87890625" bestFit="1" customWidth="1"/>
    <col min="13831" max="13831" width="10.29296875" bestFit="1" customWidth="1"/>
    <col min="13832" max="13832" width="11.29296875" customWidth="1"/>
    <col min="13833" max="13833" width="5" customWidth="1"/>
    <col min="13834" max="13839" width="15" customWidth="1"/>
    <col min="14079" max="14079" width="5.1171875" customWidth="1"/>
    <col min="14080" max="14080" width="41.703125" customWidth="1"/>
    <col min="14081" max="14081" width="14.703125" customWidth="1"/>
    <col min="14082" max="14082" width="14.87890625" customWidth="1"/>
    <col min="14083" max="14084" width="11.703125" customWidth="1"/>
    <col min="14085" max="14085" width="11.87890625" bestFit="1" customWidth="1"/>
    <col min="14087" max="14087" width="10.29296875" bestFit="1" customWidth="1"/>
    <col min="14088" max="14088" width="11.29296875" customWidth="1"/>
    <col min="14089" max="14089" width="5" customWidth="1"/>
    <col min="14090" max="14095" width="15" customWidth="1"/>
    <col min="14335" max="14335" width="5.1171875" customWidth="1"/>
    <col min="14336" max="14336" width="41.703125" customWidth="1"/>
    <col min="14337" max="14337" width="14.703125" customWidth="1"/>
    <col min="14338" max="14338" width="14.87890625" customWidth="1"/>
    <col min="14339" max="14340" width="11.703125" customWidth="1"/>
    <col min="14341" max="14341" width="11.87890625" bestFit="1" customWidth="1"/>
    <col min="14343" max="14343" width="10.29296875" bestFit="1" customWidth="1"/>
    <col min="14344" max="14344" width="11.29296875" customWidth="1"/>
    <col min="14345" max="14345" width="5" customWidth="1"/>
    <col min="14346" max="14351" width="15" customWidth="1"/>
    <col min="14591" max="14591" width="5.1171875" customWidth="1"/>
    <col min="14592" max="14592" width="41.703125" customWidth="1"/>
    <col min="14593" max="14593" width="14.703125" customWidth="1"/>
    <col min="14594" max="14594" width="14.87890625" customWidth="1"/>
    <col min="14595" max="14596" width="11.703125" customWidth="1"/>
    <col min="14597" max="14597" width="11.87890625" bestFit="1" customWidth="1"/>
    <col min="14599" max="14599" width="10.29296875" bestFit="1" customWidth="1"/>
    <col min="14600" max="14600" width="11.29296875" customWidth="1"/>
    <col min="14601" max="14601" width="5" customWidth="1"/>
    <col min="14602" max="14607" width="15" customWidth="1"/>
    <col min="14847" max="14847" width="5.1171875" customWidth="1"/>
    <col min="14848" max="14848" width="41.703125" customWidth="1"/>
    <col min="14849" max="14849" width="14.703125" customWidth="1"/>
    <col min="14850" max="14850" width="14.87890625" customWidth="1"/>
    <col min="14851" max="14852" width="11.703125" customWidth="1"/>
    <col min="14853" max="14853" width="11.87890625" bestFit="1" customWidth="1"/>
    <col min="14855" max="14855" width="10.29296875" bestFit="1" customWidth="1"/>
    <col min="14856" max="14856" width="11.29296875" customWidth="1"/>
    <col min="14857" max="14857" width="5" customWidth="1"/>
    <col min="14858" max="14863" width="15" customWidth="1"/>
    <col min="15103" max="15103" width="5.1171875" customWidth="1"/>
    <col min="15104" max="15104" width="41.703125" customWidth="1"/>
    <col min="15105" max="15105" width="14.703125" customWidth="1"/>
    <col min="15106" max="15106" width="14.87890625" customWidth="1"/>
    <col min="15107" max="15108" width="11.703125" customWidth="1"/>
    <col min="15109" max="15109" width="11.87890625" bestFit="1" customWidth="1"/>
    <col min="15111" max="15111" width="10.29296875" bestFit="1" customWidth="1"/>
    <col min="15112" max="15112" width="11.29296875" customWidth="1"/>
    <col min="15113" max="15113" width="5" customWidth="1"/>
    <col min="15114" max="15119" width="15" customWidth="1"/>
    <col min="15359" max="15359" width="5.1171875" customWidth="1"/>
    <col min="15360" max="15360" width="41.703125" customWidth="1"/>
    <col min="15361" max="15361" width="14.703125" customWidth="1"/>
    <col min="15362" max="15362" width="14.87890625" customWidth="1"/>
    <col min="15363" max="15364" width="11.703125" customWidth="1"/>
    <col min="15365" max="15365" width="11.87890625" bestFit="1" customWidth="1"/>
    <col min="15367" max="15367" width="10.29296875" bestFit="1" customWidth="1"/>
    <col min="15368" max="15368" width="11.29296875" customWidth="1"/>
    <col min="15369" max="15369" width="5" customWidth="1"/>
    <col min="15370" max="15375" width="15" customWidth="1"/>
    <col min="15615" max="15615" width="5.1171875" customWidth="1"/>
    <col min="15616" max="15616" width="41.703125" customWidth="1"/>
    <col min="15617" max="15617" width="14.703125" customWidth="1"/>
    <col min="15618" max="15618" width="14.87890625" customWidth="1"/>
    <col min="15619" max="15620" width="11.703125" customWidth="1"/>
    <col min="15621" max="15621" width="11.87890625" bestFit="1" customWidth="1"/>
    <col min="15623" max="15623" width="10.29296875" bestFit="1" customWidth="1"/>
    <col min="15624" max="15624" width="11.29296875" customWidth="1"/>
    <col min="15625" max="15625" width="5" customWidth="1"/>
    <col min="15626" max="15631" width="15" customWidth="1"/>
    <col min="15871" max="15871" width="5.1171875" customWidth="1"/>
    <col min="15872" max="15872" width="41.703125" customWidth="1"/>
    <col min="15873" max="15873" width="14.703125" customWidth="1"/>
    <col min="15874" max="15874" width="14.87890625" customWidth="1"/>
    <col min="15875" max="15876" width="11.703125" customWidth="1"/>
    <col min="15877" max="15877" width="11.87890625" bestFit="1" customWidth="1"/>
    <col min="15879" max="15879" width="10.29296875" bestFit="1" customWidth="1"/>
    <col min="15880" max="15880" width="11.29296875" customWidth="1"/>
    <col min="15881" max="15881" width="5" customWidth="1"/>
    <col min="15882" max="15887" width="15" customWidth="1"/>
    <col min="16127" max="16127" width="5.1171875" customWidth="1"/>
    <col min="16128" max="16128" width="41.703125" customWidth="1"/>
    <col min="16129" max="16129" width="14.703125" customWidth="1"/>
    <col min="16130" max="16130" width="14.87890625" customWidth="1"/>
    <col min="16131" max="16132" width="11.703125" customWidth="1"/>
    <col min="16133" max="16133" width="11.87890625" bestFit="1" customWidth="1"/>
    <col min="16135" max="16135" width="10.29296875" bestFit="1" customWidth="1"/>
    <col min="16136" max="16136" width="11.29296875" customWidth="1"/>
    <col min="16137" max="16137" width="5" customWidth="1"/>
    <col min="16138" max="16143" width="15" customWidth="1"/>
  </cols>
  <sheetData>
    <row r="1" spans="1:16" ht="26.25" customHeight="1" x14ac:dyDescent="1">
      <c r="A1" s="1"/>
      <c r="B1" s="25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17.45" customHeight="1" x14ac:dyDescent="0.55000000000000004">
      <c r="A2" s="4">
        <f>ROW()</f>
        <v>2</v>
      </c>
      <c r="B2" s="8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6" ht="21.75" customHeight="1" x14ac:dyDescent="0.5">
      <c r="A3" s="4">
        <f>ROW()</f>
        <v>3</v>
      </c>
      <c r="B3" s="9"/>
      <c r="C3" s="10"/>
      <c r="D3" s="11" t="s">
        <v>2</v>
      </c>
      <c r="E3" s="28" t="s">
        <v>3</v>
      </c>
      <c r="F3" s="29"/>
      <c r="G3" s="29"/>
      <c r="H3" s="29"/>
      <c r="I3" s="29"/>
      <c r="J3" s="29"/>
      <c r="K3" s="29"/>
      <c r="L3" s="29"/>
    </row>
    <row r="4" spans="1:16" ht="17.7" customHeight="1" thickBot="1" x14ac:dyDescent="0.55000000000000004">
      <c r="A4" s="4">
        <f>ROW()</f>
        <v>4</v>
      </c>
      <c r="B4" s="6"/>
      <c r="C4" s="10"/>
      <c r="D4" s="12">
        <v>2019</v>
      </c>
      <c r="E4" s="12">
        <f>+D4+1</f>
        <v>2020</v>
      </c>
      <c r="F4" s="12">
        <f t="shared" ref="F4:L4" si="0">+E4+1</f>
        <v>2021</v>
      </c>
      <c r="G4" s="12">
        <f t="shared" si="0"/>
        <v>2022</v>
      </c>
      <c r="H4" s="12">
        <f t="shared" si="0"/>
        <v>2023</v>
      </c>
      <c r="I4" s="12">
        <f t="shared" si="0"/>
        <v>2024</v>
      </c>
      <c r="J4" s="12">
        <f t="shared" si="0"/>
        <v>2025</v>
      </c>
      <c r="K4" s="12">
        <f t="shared" si="0"/>
        <v>2026</v>
      </c>
      <c r="L4" s="12">
        <f t="shared" si="0"/>
        <v>2027</v>
      </c>
    </row>
    <row r="5" spans="1:16" ht="9.6999999999999993" customHeight="1" x14ac:dyDescent="0.5">
      <c r="A5" s="4">
        <f>ROW()</f>
        <v>5</v>
      </c>
    </row>
    <row r="6" spans="1:16" ht="14.7" customHeight="1" x14ac:dyDescent="0.5">
      <c r="A6" s="4">
        <f>ROW()</f>
        <v>6</v>
      </c>
      <c r="B6" s="26" t="s">
        <v>4</v>
      </c>
      <c r="D6" s="7">
        <v>0.01</v>
      </c>
      <c r="E6" s="17"/>
      <c r="F6" s="17"/>
      <c r="G6" s="17"/>
      <c r="H6" s="17"/>
      <c r="I6" s="17"/>
      <c r="J6" s="17"/>
      <c r="K6" s="17"/>
      <c r="L6" s="17"/>
    </row>
    <row r="7" spans="1:16" ht="14.7" customHeight="1" x14ac:dyDescent="0.5">
      <c r="A7" s="4">
        <f>ROW()</f>
        <v>7</v>
      </c>
      <c r="B7" t="s">
        <v>16</v>
      </c>
      <c r="E7" s="7">
        <v>5.0000000000000001E-3</v>
      </c>
      <c r="F7" s="7">
        <v>5.0000000000000001E-3</v>
      </c>
      <c r="G7" s="7">
        <v>0.01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6" ht="14.7" customHeight="1" x14ac:dyDescent="0.5">
      <c r="E8" s="22"/>
      <c r="F8" s="22"/>
      <c r="G8" s="22"/>
      <c r="H8" s="22"/>
      <c r="I8" s="22"/>
      <c r="J8" s="22"/>
      <c r="K8" s="22"/>
      <c r="L8" s="22"/>
    </row>
    <row r="9" spans="1:16" ht="14.7" customHeight="1" x14ac:dyDescent="0.5">
      <c r="A9" s="4">
        <f>ROW()</f>
        <v>9</v>
      </c>
      <c r="B9" s="6" t="s">
        <v>12</v>
      </c>
    </row>
    <row r="10" spans="1:16" ht="14.7" customHeight="1" x14ac:dyDescent="0.5">
      <c r="A10" s="4">
        <f>ROW()</f>
        <v>10</v>
      </c>
      <c r="B10" t="s">
        <v>5</v>
      </c>
      <c r="D10" s="27">
        <v>180000</v>
      </c>
      <c r="E10" s="14"/>
      <c r="F10" s="14"/>
      <c r="G10" s="14"/>
      <c r="H10" s="14"/>
      <c r="I10" s="14"/>
      <c r="J10" s="14"/>
      <c r="K10" s="14"/>
      <c r="L10" s="14"/>
    </row>
    <row r="11" spans="1:16" ht="14.7" customHeight="1" x14ac:dyDescent="0.5">
      <c r="A11" s="4">
        <f>ROW()</f>
        <v>11</v>
      </c>
      <c r="B11" t="s">
        <v>6</v>
      </c>
      <c r="D11" s="15"/>
      <c r="E11" s="16"/>
      <c r="F11" s="16"/>
      <c r="G11" s="16"/>
      <c r="H11" s="16"/>
      <c r="I11" s="16"/>
      <c r="J11" s="16"/>
      <c r="K11" s="16"/>
      <c r="L11" s="16"/>
    </row>
    <row r="12" spans="1:16" ht="14.7" customHeight="1" x14ac:dyDescent="0.5">
      <c r="A12" s="4">
        <f>ROW()</f>
        <v>12</v>
      </c>
      <c r="B12" t="s">
        <v>7</v>
      </c>
      <c r="C12" t="str">
        <f>+"LIBOR + "&amp;+E15*100&amp;".00%"</f>
        <v>LIBOR + 4.00%</v>
      </c>
      <c r="D12" s="15"/>
      <c r="E12" s="16"/>
      <c r="F12" s="16"/>
      <c r="G12" s="16"/>
      <c r="H12" s="16"/>
      <c r="I12" s="16"/>
      <c r="J12" s="16"/>
      <c r="K12" s="16"/>
      <c r="L12" s="16"/>
    </row>
    <row r="13" spans="1:16" ht="14.7" customHeight="1" thickBot="1" x14ac:dyDescent="0.55000000000000004">
      <c r="A13" s="4">
        <f>ROW()</f>
        <v>13</v>
      </c>
      <c r="B13" t="s">
        <v>10</v>
      </c>
      <c r="D13" s="15"/>
      <c r="E13" s="18"/>
      <c r="F13" s="18"/>
      <c r="G13" s="18"/>
      <c r="H13" s="18"/>
      <c r="I13" s="18"/>
      <c r="J13" s="18"/>
      <c r="K13" s="18"/>
      <c r="L13" s="18"/>
    </row>
    <row r="14" spans="1:16" ht="14.7" customHeight="1" thickTop="1" thickBot="1" x14ac:dyDescent="0.55000000000000004">
      <c r="A14" s="4">
        <f>ROW()</f>
        <v>14</v>
      </c>
      <c r="C14" s="23" t="s">
        <v>17</v>
      </c>
      <c r="D14" s="24"/>
    </row>
    <row r="15" spans="1:16" ht="14.7" customHeight="1" x14ac:dyDescent="0.5">
      <c r="A15" s="4">
        <f>ROW()</f>
        <v>15</v>
      </c>
      <c r="B15" t="s">
        <v>8</v>
      </c>
      <c r="E15" s="7">
        <v>0.04</v>
      </c>
      <c r="F15" s="7">
        <v>0.04</v>
      </c>
      <c r="G15" s="7">
        <v>0.04</v>
      </c>
      <c r="H15" s="7">
        <v>0.04</v>
      </c>
      <c r="I15" s="7">
        <v>0.04</v>
      </c>
      <c r="J15" s="7">
        <v>0.04</v>
      </c>
      <c r="K15" s="7">
        <v>0.04</v>
      </c>
      <c r="L15" s="7">
        <v>0.04</v>
      </c>
    </row>
    <row r="16" spans="1:16" ht="14.7" customHeight="1" x14ac:dyDescent="0.5">
      <c r="A16" s="4">
        <f>ROW()</f>
        <v>16</v>
      </c>
      <c r="B16" t="s">
        <v>9</v>
      </c>
      <c r="E16" s="13"/>
      <c r="F16" s="13"/>
      <c r="G16" s="13"/>
      <c r="H16" s="13"/>
      <c r="I16" s="13"/>
      <c r="J16" s="13"/>
      <c r="K16" s="13"/>
      <c r="L16" s="13"/>
    </row>
    <row r="17" spans="1:17" ht="14.7" customHeight="1" x14ac:dyDescent="0.5">
      <c r="A17" s="4">
        <f>ROW()</f>
        <v>17</v>
      </c>
      <c r="E17" s="17"/>
      <c r="F17" s="17"/>
      <c r="G17" s="17"/>
      <c r="H17" s="17"/>
      <c r="I17" s="17"/>
      <c r="J17" s="17"/>
      <c r="K17" s="17"/>
      <c r="L17" s="17"/>
    </row>
    <row r="18" spans="1:17" ht="14.7" customHeight="1" x14ac:dyDescent="0.5">
      <c r="A18" s="4">
        <f>ROW()</f>
        <v>18</v>
      </c>
      <c r="B18" t="s">
        <v>11</v>
      </c>
      <c r="D18" s="17">
        <f>SUM(E18:K18)</f>
        <v>1</v>
      </c>
      <c r="E18" s="7">
        <v>0.05</v>
      </c>
      <c r="F18" s="7">
        <v>0.05</v>
      </c>
      <c r="G18" s="7">
        <v>0.08</v>
      </c>
      <c r="H18" s="7">
        <v>0.1</v>
      </c>
      <c r="I18" s="7">
        <v>0.12</v>
      </c>
      <c r="J18" s="7">
        <v>0.15</v>
      </c>
      <c r="K18" s="7">
        <v>0.45</v>
      </c>
      <c r="L18" s="7"/>
    </row>
    <row r="19" spans="1:17" ht="14.7" customHeight="1" x14ac:dyDescent="0.5">
      <c r="A19" s="4">
        <f>ROW()</f>
        <v>19</v>
      </c>
      <c r="E19" s="17"/>
      <c r="F19" s="17"/>
      <c r="G19" s="17"/>
      <c r="H19" s="17"/>
      <c r="I19" s="17"/>
      <c r="J19" s="17"/>
      <c r="K19" s="17"/>
      <c r="L19" s="17"/>
    </row>
    <row r="20" spans="1:17" ht="14.7" customHeight="1" x14ac:dyDescent="0.5">
      <c r="A20" s="4">
        <f>ROW()</f>
        <v>20</v>
      </c>
      <c r="B20" s="6" t="s">
        <v>13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7" ht="14.7" customHeight="1" x14ac:dyDescent="0.5">
      <c r="A21" s="4">
        <f>ROW()</f>
        <v>21</v>
      </c>
      <c r="B21" t="s">
        <v>5</v>
      </c>
      <c r="D21" s="27">
        <v>200000</v>
      </c>
      <c r="E21" s="14"/>
      <c r="F21" s="14"/>
      <c r="G21" s="14"/>
      <c r="H21" s="14"/>
      <c r="I21" s="14"/>
      <c r="J21" s="14"/>
      <c r="K21" s="14"/>
      <c r="L21" s="14"/>
    </row>
    <row r="22" spans="1:17" ht="14.7" customHeight="1" x14ac:dyDescent="0.5">
      <c r="A22" s="4">
        <f>ROW()</f>
        <v>22</v>
      </c>
      <c r="B22" t="s">
        <v>6</v>
      </c>
      <c r="D22" s="15"/>
      <c r="E22" s="16"/>
      <c r="F22" s="16"/>
      <c r="G22" s="16"/>
      <c r="H22" s="16"/>
      <c r="I22" s="16"/>
      <c r="J22" s="16"/>
      <c r="K22" s="16"/>
      <c r="L22" s="16"/>
      <c r="Q22" s="19"/>
    </row>
    <row r="23" spans="1:17" ht="14.7" customHeight="1" x14ac:dyDescent="0.5">
      <c r="A23" s="4">
        <f>ROW()</f>
        <v>23</v>
      </c>
      <c r="B23" t="s">
        <v>7</v>
      </c>
      <c r="C23" t="str">
        <f>+"LIBOR + "&amp;+E26*100&amp;"0%"</f>
        <v>LIBOR + 4.50%</v>
      </c>
      <c r="D23" s="15"/>
      <c r="E23" s="16"/>
      <c r="F23" s="16"/>
      <c r="G23" s="16"/>
      <c r="H23" s="16"/>
      <c r="I23" s="16"/>
      <c r="J23" s="16"/>
      <c r="K23" s="16"/>
      <c r="L23" s="16"/>
    </row>
    <row r="24" spans="1:17" ht="14.7" customHeight="1" thickBot="1" x14ac:dyDescent="0.55000000000000004">
      <c r="A24" s="4">
        <f>ROW()</f>
        <v>24</v>
      </c>
      <c r="B24" t="s">
        <v>10</v>
      </c>
      <c r="D24" s="15"/>
      <c r="E24" s="18"/>
      <c r="F24" s="18"/>
      <c r="G24" s="18"/>
      <c r="H24" s="18"/>
      <c r="I24" s="18"/>
      <c r="J24" s="18"/>
      <c r="K24" s="18"/>
      <c r="L24" s="18"/>
    </row>
    <row r="25" spans="1:17" ht="14.7" customHeight="1" thickTop="1" thickBot="1" x14ac:dyDescent="0.55000000000000004">
      <c r="A25" s="4">
        <f>ROW()</f>
        <v>25</v>
      </c>
      <c r="C25" s="23" t="s">
        <v>17</v>
      </c>
      <c r="D25" s="24"/>
    </row>
    <row r="26" spans="1:17" ht="14.7" customHeight="1" x14ac:dyDescent="0.5">
      <c r="A26" s="4">
        <f>ROW()</f>
        <v>26</v>
      </c>
      <c r="B26" t="s">
        <v>8</v>
      </c>
      <c r="E26" s="7">
        <v>4.4999999999999998E-2</v>
      </c>
      <c r="F26" s="7">
        <v>4.4999999999999998E-2</v>
      </c>
      <c r="G26" s="7">
        <v>4.4999999999999998E-2</v>
      </c>
      <c r="H26" s="7">
        <v>4.4999999999999998E-2</v>
      </c>
      <c r="I26" s="7">
        <v>4.4999999999999998E-2</v>
      </c>
      <c r="J26" s="7">
        <v>4.4999999999999998E-2</v>
      </c>
      <c r="K26" s="7">
        <v>4.4999999999999998E-2</v>
      </c>
      <c r="L26" s="7">
        <v>4.4999999999999998E-2</v>
      </c>
    </row>
    <row r="27" spans="1:17" ht="14.7" customHeight="1" x14ac:dyDescent="0.5">
      <c r="A27" s="4">
        <f>ROW()</f>
        <v>27</v>
      </c>
      <c r="B27" t="s">
        <v>9</v>
      </c>
      <c r="E27" s="13"/>
      <c r="F27" s="13"/>
      <c r="G27" s="13"/>
      <c r="H27" s="13"/>
      <c r="I27" s="13"/>
      <c r="J27" s="13"/>
      <c r="K27" s="13"/>
      <c r="L27" s="13"/>
    </row>
    <row r="28" spans="1:17" ht="14.7" customHeight="1" x14ac:dyDescent="0.5">
      <c r="A28" s="4">
        <f>ROW()</f>
        <v>28</v>
      </c>
      <c r="E28" s="17"/>
      <c r="F28" s="17"/>
      <c r="G28" s="17"/>
      <c r="H28" s="17"/>
      <c r="I28" s="17"/>
      <c r="J28" s="17"/>
      <c r="K28" s="17"/>
      <c r="L28" s="17"/>
    </row>
    <row r="29" spans="1:17" ht="14.7" customHeight="1" x14ac:dyDescent="0.5">
      <c r="A29" s="4">
        <f>ROW()</f>
        <v>29</v>
      </c>
      <c r="B29" t="s">
        <v>11</v>
      </c>
      <c r="D29" s="17">
        <f>SUM(E29:K29)</f>
        <v>1</v>
      </c>
      <c r="E29" s="7">
        <v>0.01</v>
      </c>
      <c r="F29" s="7">
        <v>0.01</v>
      </c>
      <c r="G29" s="7">
        <v>0.01</v>
      </c>
      <c r="H29" s="7">
        <v>0.01</v>
      </c>
      <c r="I29" s="7">
        <v>0.01</v>
      </c>
      <c r="J29" s="7">
        <v>0.01</v>
      </c>
      <c r="K29" s="7">
        <v>0.94</v>
      </c>
      <c r="L29" s="7"/>
    </row>
    <row r="30" spans="1:17" ht="14.7" customHeight="1" x14ac:dyDescent="0.5">
      <c r="A30" s="4">
        <f>ROW()</f>
        <v>30</v>
      </c>
      <c r="E30" s="17"/>
      <c r="F30" s="17"/>
      <c r="G30" s="17"/>
      <c r="H30" s="17"/>
      <c r="I30" s="17"/>
      <c r="J30" s="17"/>
      <c r="K30" s="17"/>
      <c r="L30" s="17"/>
    </row>
    <row r="31" spans="1:17" ht="14.7" customHeight="1" x14ac:dyDescent="0.5">
      <c r="A31" s="4">
        <f>ROW()</f>
        <v>31</v>
      </c>
      <c r="B31" s="6" t="s">
        <v>14</v>
      </c>
    </row>
    <row r="32" spans="1:17" ht="14.7" customHeight="1" x14ac:dyDescent="0.5">
      <c r="A32" s="4">
        <f>ROW()</f>
        <v>32</v>
      </c>
      <c r="B32" t="s">
        <v>5</v>
      </c>
      <c r="D32" s="27">
        <v>170000</v>
      </c>
      <c r="E32" s="14"/>
      <c r="F32" s="14"/>
      <c r="G32" s="14"/>
      <c r="H32" s="14"/>
      <c r="I32" s="14"/>
      <c r="J32" s="14"/>
      <c r="K32" s="14"/>
      <c r="L32" s="14"/>
    </row>
    <row r="33" spans="1:13" ht="14.7" customHeight="1" x14ac:dyDescent="0.5">
      <c r="A33" s="4">
        <f>ROW()</f>
        <v>33</v>
      </c>
      <c r="B33" t="s">
        <v>6</v>
      </c>
      <c r="D33" s="15"/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170000</v>
      </c>
      <c r="M33" s="20"/>
    </row>
    <row r="34" spans="1:13" ht="14.7" customHeight="1" x14ac:dyDescent="0.5">
      <c r="A34" s="4">
        <f>ROW()</f>
        <v>34</v>
      </c>
      <c r="B34" t="s">
        <v>7</v>
      </c>
      <c r="D34" s="21"/>
      <c r="E34" s="16"/>
      <c r="F34" s="16"/>
      <c r="G34" s="16"/>
      <c r="H34" s="16"/>
      <c r="I34" s="16"/>
      <c r="J34" s="16"/>
      <c r="K34" s="16"/>
      <c r="L34" s="16"/>
    </row>
    <row r="35" spans="1:13" ht="14.7" customHeight="1" thickBot="1" x14ac:dyDescent="0.55000000000000004">
      <c r="A35" s="4">
        <f>ROW()</f>
        <v>35</v>
      </c>
      <c r="B35" t="s">
        <v>10</v>
      </c>
      <c r="D35" s="14"/>
      <c r="E35" s="18"/>
      <c r="F35" s="18"/>
      <c r="G35" s="18"/>
      <c r="H35" s="18"/>
      <c r="I35" s="18"/>
      <c r="J35" s="18"/>
      <c r="K35" s="18"/>
      <c r="L35" s="18"/>
    </row>
    <row r="36" spans="1:13" ht="14.7" customHeight="1" thickTop="1" thickBot="1" x14ac:dyDescent="0.55000000000000004">
      <c r="A36" s="4">
        <f>ROW()</f>
        <v>36</v>
      </c>
      <c r="C36" s="23" t="s">
        <v>17</v>
      </c>
      <c r="D36" s="24"/>
    </row>
    <row r="37" spans="1:13" ht="14.7" customHeight="1" x14ac:dyDescent="0.5">
      <c r="A37" s="4">
        <f>ROW()</f>
        <v>37</v>
      </c>
      <c r="B37" t="s">
        <v>15</v>
      </c>
      <c r="E37" s="7">
        <v>0.09</v>
      </c>
      <c r="F37" s="7">
        <v>0.09</v>
      </c>
      <c r="G37" s="7">
        <v>0.09</v>
      </c>
      <c r="H37" s="7">
        <v>0.09</v>
      </c>
      <c r="I37" s="7">
        <v>0.09</v>
      </c>
      <c r="J37" s="7">
        <v>0.09</v>
      </c>
      <c r="K37" s="7">
        <v>0.09</v>
      </c>
      <c r="L37" s="7">
        <v>0.09</v>
      </c>
    </row>
    <row r="38" spans="1:13" ht="14.7" customHeight="1" x14ac:dyDescent="0.5">
      <c r="A38" s="4">
        <f>ROW()</f>
        <v>38</v>
      </c>
      <c r="D38" s="15"/>
    </row>
  </sheetData>
  <mergeCells count="1">
    <mergeCell ref="E3:L3"/>
  </mergeCells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A9E5-6D33-487D-90B4-95F6B007D28C}">
  <dimension ref="A1:Q38"/>
  <sheetViews>
    <sheetView tabSelected="1" workbookViewId="0">
      <selection activeCell="D40" sqref="D40"/>
    </sheetView>
  </sheetViews>
  <sheetFormatPr defaultRowHeight="14.35" x14ac:dyDescent="0.5"/>
  <cols>
    <col min="1" max="1" width="5.87890625" style="4" customWidth="1"/>
    <col min="2" max="2" width="25.703125" customWidth="1"/>
    <col min="3" max="3" width="16.1171875" customWidth="1"/>
    <col min="4" max="4" width="9.87890625" customWidth="1"/>
    <col min="5" max="12" width="11.703125" customWidth="1"/>
    <col min="13" max="16" width="15" customWidth="1"/>
    <col min="255" max="255" width="5.1171875" customWidth="1"/>
    <col min="256" max="256" width="41.703125" customWidth="1"/>
    <col min="257" max="257" width="14.703125" customWidth="1"/>
    <col min="258" max="258" width="14.87890625" customWidth="1"/>
    <col min="259" max="260" width="11.703125" customWidth="1"/>
    <col min="261" max="261" width="11.87890625" bestFit="1" customWidth="1"/>
    <col min="263" max="263" width="10.29296875" bestFit="1" customWidth="1"/>
    <col min="264" max="264" width="11.29296875" customWidth="1"/>
    <col min="265" max="265" width="5" customWidth="1"/>
    <col min="266" max="271" width="15" customWidth="1"/>
    <col min="511" max="511" width="5.1171875" customWidth="1"/>
    <col min="512" max="512" width="41.703125" customWidth="1"/>
    <col min="513" max="513" width="14.703125" customWidth="1"/>
    <col min="514" max="514" width="14.87890625" customWidth="1"/>
    <col min="515" max="516" width="11.703125" customWidth="1"/>
    <col min="517" max="517" width="11.87890625" bestFit="1" customWidth="1"/>
    <col min="519" max="519" width="10.29296875" bestFit="1" customWidth="1"/>
    <col min="520" max="520" width="11.29296875" customWidth="1"/>
    <col min="521" max="521" width="5" customWidth="1"/>
    <col min="522" max="527" width="15" customWidth="1"/>
    <col min="767" max="767" width="5.1171875" customWidth="1"/>
    <col min="768" max="768" width="41.703125" customWidth="1"/>
    <col min="769" max="769" width="14.703125" customWidth="1"/>
    <col min="770" max="770" width="14.87890625" customWidth="1"/>
    <col min="771" max="772" width="11.703125" customWidth="1"/>
    <col min="773" max="773" width="11.87890625" bestFit="1" customWidth="1"/>
    <col min="775" max="775" width="10.29296875" bestFit="1" customWidth="1"/>
    <col min="776" max="776" width="11.29296875" customWidth="1"/>
    <col min="777" max="777" width="5" customWidth="1"/>
    <col min="778" max="783" width="15" customWidth="1"/>
    <col min="1023" max="1023" width="5.1171875" customWidth="1"/>
    <col min="1024" max="1024" width="41.703125" customWidth="1"/>
    <col min="1025" max="1025" width="14.703125" customWidth="1"/>
    <col min="1026" max="1026" width="14.87890625" customWidth="1"/>
    <col min="1027" max="1028" width="11.703125" customWidth="1"/>
    <col min="1029" max="1029" width="11.87890625" bestFit="1" customWidth="1"/>
    <col min="1031" max="1031" width="10.29296875" bestFit="1" customWidth="1"/>
    <col min="1032" max="1032" width="11.29296875" customWidth="1"/>
    <col min="1033" max="1033" width="5" customWidth="1"/>
    <col min="1034" max="1039" width="15" customWidth="1"/>
    <col min="1279" max="1279" width="5.1171875" customWidth="1"/>
    <col min="1280" max="1280" width="41.703125" customWidth="1"/>
    <col min="1281" max="1281" width="14.703125" customWidth="1"/>
    <col min="1282" max="1282" width="14.87890625" customWidth="1"/>
    <col min="1283" max="1284" width="11.703125" customWidth="1"/>
    <col min="1285" max="1285" width="11.87890625" bestFit="1" customWidth="1"/>
    <col min="1287" max="1287" width="10.29296875" bestFit="1" customWidth="1"/>
    <col min="1288" max="1288" width="11.29296875" customWidth="1"/>
    <col min="1289" max="1289" width="5" customWidth="1"/>
    <col min="1290" max="1295" width="15" customWidth="1"/>
    <col min="1535" max="1535" width="5.1171875" customWidth="1"/>
    <col min="1536" max="1536" width="41.703125" customWidth="1"/>
    <col min="1537" max="1537" width="14.703125" customWidth="1"/>
    <col min="1538" max="1538" width="14.87890625" customWidth="1"/>
    <col min="1539" max="1540" width="11.703125" customWidth="1"/>
    <col min="1541" max="1541" width="11.87890625" bestFit="1" customWidth="1"/>
    <col min="1543" max="1543" width="10.29296875" bestFit="1" customWidth="1"/>
    <col min="1544" max="1544" width="11.29296875" customWidth="1"/>
    <col min="1545" max="1545" width="5" customWidth="1"/>
    <col min="1546" max="1551" width="15" customWidth="1"/>
    <col min="1791" max="1791" width="5.1171875" customWidth="1"/>
    <col min="1792" max="1792" width="41.703125" customWidth="1"/>
    <col min="1793" max="1793" width="14.703125" customWidth="1"/>
    <col min="1794" max="1794" width="14.87890625" customWidth="1"/>
    <col min="1795" max="1796" width="11.703125" customWidth="1"/>
    <col min="1797" max="1797" width="11.87890625" bestFit="1" customWidth="1"/>
    <col min="1799" max="1799" width="10.29296875" bestFit="1" customWidth="1"/>
    <col min="1800" max="1800" width="11.29296875" customWidth="1"/>
    <col min="1801" max="1801" width="5" customWidth="1"/>
    <col min="1802" max="1807" width="15" customWidth="1"/>
    <col min="2047" max="2047" width="5.1171875" customWidth="1"/>
    <col min="2048" max="2048" width="41.703125" customWidth="1"/>
    <col min="2049" max="2049" width="14.703125" customWidth="1"/>
    <col min="2050" max="2050" width="14.87890625" customWidth="1"/>
    <col min="2051" max="2052" width="11.703125" customWidth="1"/>
    <col min="2053" max="2053" width="11.87890625" bestFit="1" customWidth="1"/>
    <col min="2055" max="2055" width="10.29296875" bestFit="1" customWidth="1"/>
    <col min="2056" max="2056" width="11.29296875" customWidth="1"/>
    <col min="2057" max="2057" width="5" customWidth="1"/>
    <col min="2058" max="2063" width="15" customWidth="1"/>
    <col min="2303" max="2303" width="5.1171875" customWidth="1"/>
    <col min="2304" max="2304" width="41.703125" customWidth="1"/>
    <col min="2305" max="2305" width="14.703125" customWidth="1"/>
    <col min="2306" max="2306" width="14.87890625" customWidth="1"/>
    <col min="2307" max="2308" width="11.703125" customWidth="1"/>
    <col min="2309" max="2309" width="11.87890625" bestFit="1" customWidth="1"/>
    <col min="2311" max="2311" width="10.29296875" bestFit="1" customWidth="1"/>
    <col min="2312" max="2312" width="11.29296875" customWidth="1"/>
    <col min="2313" max="2313" width="5" customWidth="1"/>
    <col min="2314" max="2319" width="15" customWidth="1"/>
    <col min="2559" max="2559" width="5.1171875" customWidth="1"/>
    <col min="2560" max="2560" width="41.703125" customWidth="1"/>
    <col min="2561" max="2561" width="14.703125" customWidth="1"/>
    <col min="2562" max="2562" width="14.87890625" customWidth="1"/>
    <col min="2563" max="2564" width="11.703125" customWidth="1"/>
    <col min="2565" max="2565" width="11.87890625" bestFit="1" customWidth="1"/>
    <col min="2567" max="2567" width="10.29296875" bestFit="1" customWidth="1"/>
    <col min="2568" max="2568" width="11.29296875" customWidth="1"/>
    <col min="2569" max="2569" width="5" customWidth="1"/>
    <col min="2570" max="2575" width="15" customWidth="1"/>
    <col min="2815" max="2815" width="5.1171875" customWidth="1"/>
    <col min="2816" max="2816" width="41.703125" customWidth="1"/>
    <col min="2817" max="2817" width="14.703125" customWidth="1"/>
    <col min="2818" max="2818" width="14.87890625" customWidth="1"/>
    <col min="2819" max="2820" width="11.703125" customWidth="1"/>
    <col min="2821" max="2821" width="11.87890625" bestFit="1" customWidth="1"/>
    <col min="2823" max="2823" width="10.29296875" bestFit="1" customWidth="1"/>
    <col min="2824" max="2824" width="11.29296875" customWidth="1"/>
    <col min="2825" max="2825" width="5" customWidth="1"/>
    <col min="2826" max="2831" width="15" customWidth="1"/>
    <col min="3071" max="3071" width="5.1171875" customWidth="1"/>
    <col min="3072" max="3072" width="41.703125" customWidth="1"/>
    <col min="3073" max="3073" width="14.703125" customWidth="1"/>
    <col min="3074" max="3074" width="14.87890625" customWidth="1"/>
    <col min="3075" max="3076" width="11.703125" customWidth="1"/>
    <col min="3077" max="3077" width="11.87890625" bestFit="1" customWidth="1"/>
    <col min="3079" max="3079" width="10.29296875" bestFit="1" customWidth="1"/>
    <col min="3080" max="3080" width="11.29296875" customWidth="1"/>
    <col min="3081" max="3081" width="5" customWidth="1"/>
    <col min="3082" max="3087" width="15" customWidth="1"/>
    <col min="3327" max="3327" width="5.1171875" customWidth="1"/>
    <col min="3328" max="3328" width="41.703125" customWidth="1"/>
    <col min="3329" max="3329" width="14.703125" customWidth="1"/>
    <col min="3330" max="3330" width="14.87890625" customWidth="1"/>
    <col min="3331" max="3332" width="11.703125" customWidth="1"/>
    <col min="3333" max="3333" width="11.87890625" bestFit="1" customWidth="1"/>
    <col min="3335" max="3335" width="10.29296875" bestFit="1" customWidth="1"/>
    <col min="3336" max="3336" width="11.29296875" customWidth="1"/>
    <col min="3337" max="3337" width="5" customWidth="1"/>
    <col min="3338" max="3343" width="15" customWidth="1"/>
    <col min="3583" max="3583" width="5.1171875" customWidth="1"/>
    <col min="3584" max="3584" width="41.703125" customWidth="1"/>
    <col min="3585" max="3585" width="14.703125" customWidth="1"/>
    <col min="3586" max="3586" width="14.87890625" customWidth="1"/>
    <col min="3587" max="3588" width="11.703125" customWidth="1"/>
    <col min="3589" max="3589" width="11.87890625" bestFit="1" customWidth="1"/>
    <col min="3591" max="3591" width="10.29296875" bestFit="1" customWidth="1"/>
    <col min="3592" max="3592" width="11.29296875" customWidth="1"/>
    <col min="3593" max="3593" width="5" customWidth="1"/>
    <col min="3594" max="3599" width="15" customWidth="1"/>
    <col min="3839" max="3839" width="5.1171875" customWidth="1"/>
    <col min="3840" max="3840" width="41.703125" customWidth="1"/>
    <col min="3841" max="3841" width="14.703125" customWidth="1"/>
    <col min="3842" max="3842" width="14.87890625" customWidth="1"/>
    <col min="3843" max="3844" width="11.703125" customWidth="1"/>
    <col min="3845" max="3845" width="11.87890625" bestFit="1" customWidth="1"/>
    <col min="3847" max="3847" width="10.29296875" bestFit="1" customWidth="1"/>
    <col min="3848" max="3848" width="11.29296875" customWidth="1"/>
    <col min="3849" max="3849" width="5" customWidth="1"/>
    <col min="3850" max="3855" width="15" customWidth="1"/>
    <col min="4095" max="4095" width="5.1171875" customWidth="1"/>
    <col min="4096" max="4096" width="41.703125" customWidth="1"/>
    <col min="4097" max="4097" width="14.703125" customWidth="1"/>
    <col min="4098" max="4098" width="14.87890625" customWidth="1"/>
    <col min="4099" max="4100" width="11.703125" customWidth="1"/>
    <col min="4101" max="4101" width="11.87890625" bestFit="1" customWidth="1"/>
    <col min="4103" max="4103" width="10.29296875" bestFit="1" customWidth="1"/>
    <col min="4104" max="4104" width="11.29296875" customWidth="1"/>
    <col min="4105" max="4105" width="5" customWidth="1"/>
    <col min="4106" max="4111" width="15" customWidth="1"/>
    <col min="4351" max="4351" width="5.1171875" customWidth="1"/>
    <col min="4352" max="4352" width="41.703125" customWidth="1"/>
    <col min="4353" max="4353" width="14.703125" customWidth="1"/>
    <col min="4354" max="4354" width="14.87890625" customWidth="1"/>
    <col min="4355" max="4356" width="11.703125" customWidth="1"/>
    <col min="4357" max="4357" width="11.87890625" bestFit="1" customWidth="1"/>
    <col min="4359" max="4359" width="10.29296875" bestFit="1" customWidth="1"/>
    <col min="4360" max="4360" width="11.29296875" customWidth="1"/>
    <col min="4361" max="4361" width="5" customWidth="1"/>
    <col min="4362" max="4367" width="15" customWidth="1"/>
    <col min="4607" max="4607" width="5.1171875" customWidth="1"/>
    <col min="4608" max="4608" width="41.703125" customWidth="1"/>
    <col min="4609" max="4609" width="14.703125" customWidth="1"/>
    <col min="4610" max="4610" width="14.87890625" customWidth="1"/>
    <col min="4611" max="4612" width="11.703125" customWidth="1"/>
    <col min="4613" max="4613" width="11.87890625" bestFit="1" customWidth="1"/>
    <col min="4615" max="4615" width="10.29296875" bestFit="1" customWidth="1"/>
    <col min="4616" max="4616" width="11.29296875" customWidth="1"/>
    <col min="4617" max="4617" width="5" customWidth="1"/>
    <col min="4618" max="4623" width="15" customWidth="1"/>
    <col min="4863" max="4863" width="5.1171875" customWidth="1"/>
    <col min="4864" max="4864" width="41.703125" customWidth="1"/>
    <col min="4865" max="4865" width="14.703125" customWidth="1"/>
    <col min="4866" max="4866" width="14.87890625" customWidth="1"/>
    <col min="4867" max="4868" width="11.703125" customWidth="1"/>
    <col min="4869" max="4869" width="11.87890625" bestFit="1" customWidth="1"/>
    <col min="4871" max="4871" width="10.29296875" bestFit="1" customWidth="1"/>
    <col min="4872" max="4872" width="11.29296875" customWidth="1"/>
    <col min="4873" max="4873" width="5" customWidth="1"/>
    <col min="4874" max="4879" width="15" customWidth="1"/>
    <col min="5119" max="5119" width="5.1171875" customWidth="1"/>
    <col min="5120" max="5120" width="41.703125" customWidth="1"/>
    <col min="5121" max="5121" width="14.703125" customWidth="1"/>
    <col min="5122" max="5122" width="14.87890625" customWidth="1"/>
    <col min="5123" max="5124" width="11.703125" customWidth="1"/>
    <col min="5125" max="5125" width="11.87890625" bestFit="1" customWidth="1"/>
    <col min="5127" max="5127" width="10.29296875" bestFit="1" customWidth="1"/>
    <col min="5128" max="5128" width="11.29296875" customWidth="1"/>
    <col min="5129" max="5129" width="5" customWidth="1"/>
    <col min="5130" max="5135" width="15" customWidth="1"/>
    <col min="5375" max="5375" width="5.1171875" customWidth="1"/>
    <col min="5376" max="5376" width="41.703125" customWidth="1"/>
    <col min="5377" max="5377" width="14.703125" customWidth="1"/>
    <col min="5378" max="5378" width="14.87890625" customWidth="1"/>
    <col min="5379" max="5380" width="11.703125" customWidth="1"/>
    <col min="5381" max="5381" width="11.87890625" bestFit="1" customWidth="1"/>
    <col min="5383" max="5383" width="10.29296875" bestFit="1" customWidth="1"/>
    <col min="5384" max="5384" width="11.29296875" customWidth="1"/>
    <col min="5385" max="5385" width="5" customWidth="1"/>
    <col min="5386" max="5391" width="15" customWidth="1"/>
    <col min="5631" max="5631" width="5.1171875" customWidth="1"/>
    <col min="5632" max="5632" width="41.703125" customWidth="1"/>
    <col min="5633" max="5633" width="14.703125" customWidth="1"/>
    <col min="5634" max="5634" width="14.87890625" customWidth="1"/>
    <col min="5635" max="5636" width="11.703125" customWidth="1"/>
    <col min="5637" max="5637" width="11.87890625" bestFit="1" customWidth="1"/>
    <col min="5639" max="5639" width="10.29296875" bestFit="1" customWidth="1"/>
    <col min="5640" max="5640" width="11.29296875" customWidth="1"/>
    <col min="5641" max="5641" width="5" customWidth="1"/>
    <col min="5642" max="5647" width="15" customWidth="1"/>
    <col min="5887" max="5887" width="5.1171875" customWidth="1"/>
    <col min="5888" max="5888" width="41.703125" customWidth="1"/>
    <col min="5889" max="5889" width="14.703125" customWidth="1"/>
    <col min="5890" max="5890" width="14.87890625" customWidth="1"/>
    <col min="5891" max="5892" width="11.703125" customWidth="1"/>
    <col min="5893" max="5893" width="11.87890625" bestFit="1" customWidth="1"/>
    <col min="5895" max="5895" width="10.29296875" bestFit="1" customWidth="1"/>
    <col min="5896" max="5896" width="11.29296875" customWidth="1"/>
    <col min="5897" max="5897" width="5" customWidth="1"/>
    <col min="5898" max="5903" width="15" customWidth="1"/>
    <col min="6143" max="6143" width="5.1171875" customWidth="1"/>
    <col min="6144" max="6144" width="41.703125" customWidth="1"/>
    <col min="6145" max="6145" width="14.703125" customWidth="1"/>
    <col min="6146" max="6146" width="14.87890625" customWidth="1"/>
    <col min="6147" max="6148" width="11.703125" customWidth="1"/>
    <col min="6149" max="6149" width="11.87890625" bestFit="1" customWidth="1"/>
    <col min="6151" max="6151" width="10.29296875" bestFit="1" customWidth="1"/>
    <col min="6152" max="6152" width="11.29296875" customWidth="1"/>
    <col min="6153" max="6153" width="5" customWidth="1"/>
    <col min="6154" max="6159" width="15" customWidth="1"/>
    <col min="6399" max="6399" width="5.1171875" customWidth="1"/>
    <col min="6400" max="6400" width="41.703125" customWidth="1"/>
    <col min="6401" max="6401" width="14.703125" customWidth="1"/>
    <col min="6402" max="6402" width="14.87890625" customWidth="1"/>
    <col min="6403" max="6404" width="11.703125" customWidth="1"/>
    <col min="6405" max="6405" width="11.87890625" bestFit="1" customWidth="1"/>
    <col min="6407" max="6407" width="10.29296875" bestFit="1" customWidth="1"/>
    <col min="6408" max="6408" width="11.29296875" customWidth="1"/>
    <col min="6409" max="6409" width="5" customWidth="1"/>
    <col min="6410" max="6415" width="15" customWidth="1"/>
    <col min="6655" max="6655" width="5.1171875" customWidth="1"/>
    <col min="6656" max="6656" width="41.703125" customWidth="1"/>
    <col min="6657" max="6657" width="14.703125" customWidth="1"/>
    <col min="6658" max="6658" width="14.87890625" customWidth="1"/>
    <col min="6659" max="6660" width="11.703125" customWidth="1"/>
    <col min="6661" max="6661" width="11.87890625" bestFit="1" customWidth="1"/>
    <col min="6663" max="6663" width="10.29296875" bestFit="1" customWidth="1"/>
    <col min="6664" max="6664" width="11.29296875" customWidth="1"/>
    <col min="6665" max="6665" width="5" customWidth="1"/>
    <col min="6666" max="6671" width="15" customWidth="1"/>
    <col min="6911" max="6911" width="5.1171875" customWidth="1"/>
    <col min="6912" max="6912" width="41.703125" customWidth="1"/>
    <col min="6913" max="6913" width="14.703125" customWidth="1"/>
    <col min="6914" max="6914" width="14.87890625" customWidth="1"/>
    <col min="6915" max="6916" width="11.703125" customWidth="1"/>
    <col min="6917" max="6917" width="11.87890625" bestFit="1" customWidth="1"/>
    <col min="6919" max="6919" width="10.29296875" bestFit="1" customWidth="1"/>
    <col min="6920" max="6920" width="11.29296875" customWidth="1"/>
    <col min="6921" max="6921" width="5" customWidth="1"/>
    <col min="6922" max="6927" width="15" customWidth="1"/>
    <col min="7167" max="7167" width="5.1171875" customWidth="1"/>
    <col min="7168" max="7168" width="41.703125" customWidth="1"/>
    <col min="7169" max="7169" width="14.703125" customWidth="1"/>
    <col min="7170" max="7170" width="14.87890625" customWidth="1"/>
    <col min="7171" max="7172" width="11.703125" customWidth="1"/>
    <col min="7173" max="7173" width="11.87890625" bestFit="1" customWidth="1"/>
    <col min="7175" max="7175" width="10.29296875" bestFit="1" customWidth="1"/>
    <col min="7176" max="7176" width="11.29296875" customWidth="1"/>
    <col min="7177" max="7177" width="5" customWidth="1"/>
    <col min="7178" max="7183" width="15" customWidth="1"/>
    <col min="7423" max="7423" width="5.1171875" customWidth="1"/>
    <col min="7424" max="7424" width="41.703125" customWidth="1"/>
    <col min="7425" max="7425" width="14.703125" customWidth="1"/>
    <col min="7426" max="7426" width="14.87890625" customWidth="1"/>
    <col min="7427" max="7428" width="11.703125" customWidth="1"/>
    <col min="7429" max="7429" width="11.87890625" bestFit="1" customWidth="1"/>
    <col min="7431" max="7431" width="10.29296875" bestFit="1" customWidth="1"/>
    <col min="7432" max="7432" width="11.29296875" customWidth="1"/>
    <col min="7433" max="7433" width="5" customWidth="1"/>
    <col min="7434" max="7439" width="15" customWidth="1"/>
    <col min="7679" max="7679" width="5.1171875" customWidth="1"/>
    <col min="7680" max="7680" width="41.703125" customWidth="1"/>
    <col min="7681" max="7681" width="14.703125" customWidth="1"/>
    <col min="7682" max="7682" width="14.87890625" customWidth="1"/>
    <col min="7683" max="7684" width="11.703125" customWidth="1"/>
    <col min="7685" max="7685" width="11.87890625" bestFit="1" customWidth="1"/>
    <col min="7687" max="7687" width="10.29296875" bestFit="1" customWidth="1"/>
    <col min="7688" max="7688" width="11.29296875" customWidth="1"/>
    <col min="7689" max="7689" width="5" customWidth="1"/>
    <col min="7690" max="7695" width="15" customWidth="1"/>
    <col min="7935" max="7935" width="5.1171875" customWidth="1"/>
    <col min="7936" max="7936" width="41.703125" customWidth="1"/>
    <col min="7937" max="7937" width="14.703125" customWidth="1"/>
    <col min="7938" max="7938" width="14.87890625" customWidth="1"/>
    <col min="7939" max="7940" width="11.703125" customWidth="1"/>
    <col min="7941" max="7941" width="11.87890625" bestFit="1" customWidth="1"/>
    <col min="7943" max="7943" width="10.29296875" bestFit="1" customWidth="1"/>
    <col min="7944" max="7944" width="11.29296875" customWidth="1"/>
    <col min="7945" max="7945" width="5" customWidth="1"/>
    <col min="7946" max="7951" width="15" customWidth="1"/>
    <col min="8191" max="8191" width="5.1171875" customWidth="1"/>
    <col min="8192" max="8192" width="41.703125" customWidth="1"/>
    <col min="8193" max="8193" width="14.703125" customWidth="1"/>
    <col min="8194" max="8194" width="14.87890625" customWidth="1"/>
    <col min="8195" max="8196" width="11.703125" customWidth="1"/>
    <col min="8197" max="8197" width="11.87890625" bestFit="1" customWidth="1"/>
    <col min="8199" max="8199" width="10.29296875" bestFit="1" customWidth="1"/>
    <col min="8200" max="8200" width="11.29296875" customWidth="1"/>
    <col min="8201" max="8201" width="5" customWidth="1"/>
    <col min="8202" max="8207" width="15" customWidth="1"/>
    <col min="8447" max="8447" width="5.1171875" customWidth="1"/>
    <col min="8448" max="8448" width="41.703125" customWidth="1"/>
    <col min="8449" max="8449" width="14.703125" customWidth="1"/>
    <col min="8450" max="8450" width="14.87890625" customWidth="1"/>
    <col min="8451" max="8452" width="11.703125" customWidth="1"/>
    <col min="8453" max="8453" width="11.87890625" bestFit="1" customWidth="1"/>
    <col min="8455" max="8455" width="10.29296875" bestFit="1" customWidth="1"/>
    <col min="8456" max="8456" width="11.29296875" customWidth="1"/>
    <col min="8457" max="8457" width="5" customWidth="1"/>
    <col min="8458" max="8463" width="15" customWidth="1"/>
    <col min="8703" max="8703" width="5.1171875" customWidth="1"/>
    <col min="8704" max="8704" width="41.703125" customWidth="1"/>
    <col min="8705" max="8705" width="14.703125" customWidth="1"/>
    <col min="8706" max="8706" width="14.87890625" customWidth="1"/>
    <col min="8707" max="8708" width="11.703125" customWidth="1"/>
    <col min="8709" max="8709" width="11.87890625" bestFit="1" customWidth="1"/>
    <col min="8711" max="8711" width="10.29296875" bestFit="1" customWidth="1"/>
    <col min="8712" max="8712" width="11.29296875" customWidth="1"/>
    <col min="8713" max="8713" width="5" customWidth="1"/>
    <col min="8714" max="8719" width="15" customWidth="1"/>
    <col min="8959" max="8959" width="5.1171875" customWidth="1"/>
    <col min="8960" max="8960" width="41.703125" customWidth="1"/>
    <col min="8961" max="8961" width="14.703125" customWidth="1"/>
    <col min="8962" max="8962" width="14.87890625" customWidth="1"/>
    <col min="8963" max="8964" width="11.703125" customWidth="1"/>
    <col min="8965" max="8965" width="11.87890625" bestFit="1" customWidth="1"/>
    <col min="8967" max="8967" width="10.29296875" bestFit="1" customWidth="1"/>
    <col min="8968" max="8968" width="11.29296875" customWidth="1"/>
    <col min="8969" max="8969" width="5" customWidth="1"/>
    <col min="8970" max="8975" width="15" customWidth="1"/>
    <col min="9215" max="9215" width="5.1171875" customWidth="1"/>
    <col min="9216" max="9216" width="41.703125" customWidth="1"/>
    <col min="9217" max="9217" width="14.703125" customWidth="1"/>
    <col min="9218" max="9218" width="14.87890625" customWidth="1"/>
    <col min="9219" max="9220" width="11.703125" customWidth="1"/>
    <col min="9221" max="9221" width="11.87890625" bestFit="1" customWidth="1"/>
    <col min="9223" max="9223" width="10.29296875" bestFit="1" customWidth="1"/>
    <col min="9224" max="9224" width="11.29296875" customWidth="1"/>
    <col min="9225" max="9225" width="5" customWidth="1"/>
    <col min="9226" max="9231" width="15" customWidth="1"/>
    <col min="9471" max="9471" width="5.1171875" customWidth="1"/>
    <col min="9472" max="9472" width="41.703125" customWidth="1"/>
    <col min="9473" max="9473" width="14.703125" customWidth="1"/>
    <col min="9474" max="9474" width="14.87890625" customWidth="1"/>
    <col min="9475" max="9476" width="11.703125" customWidth="1"/>
    <col min="9477" max="9477" width="11.87890625" bestFit="1" customWidth="1"/>
    <col min="9479" max="9479" width="10.29296875" bestFit="1" customWidth="1"/>
    <col min="9480" max="9480" width="11.29296875" customWidth="1"/>
    <col min="9481" max="9481" width="5" customWidth="1"/>
    <col min="9482" max="9487" width="15" customWidth="1"/>
    <col min="9727" max="9727" width="5.1171875" customWidth="1"/>
    <col min="9728" max="9728" width="41.703125" customWidth="1"/>
    <col min="9729" max="9729" width="14.703125" customWidth="1"/>
    <col min="9730" max="9730" width="14.87890625" customWidth="1"/>
    <col min="9731" max="9732" width="11.703125" customWidth="1"/>
    <col min="9733" max="9733" width="11.87890625" bestFit="1" customWidth="1"/>
    <col min="9735" max="9735" width="10.29296875" bestFit="1" customWidth="1"/>
    <col min="9736" max="9736" width="11.29296875" customWidth="1"/>
    <col min="9737" max="9737" width="5" customWidth="1"/>
    <col min="9738" max="9743" width="15" customWidth="1"/>
    <col min="9983" max="9983" width="5.1171875" customWidth="1"/>
    <col min="9984" max="9984" width="41.703125" customWidth="1"/>
    <col min="9985" max="9985" width="14.703125" customWidth="1"/>
    <col min="9986" max="9986" width="14.87890625" customWidth="1"/>
    <col min="9987" max="9988" width="11.703125" customWidth="1"/>
    <col min="9989" max="9989" width="11.87890625" bestFit="1" customWidth="1"/>
    <col min="9991" max="9991" width="10.29296875" bestFit="1" customWidth="1"/>
    <col min="9992" max="9992" width="11.29296875" customWidth="1"/>
    <col min="9993" max="9993" width="5" customWidth="1"/>
    <col min="9994" max="9999" width="15" customWidth="1"/>
    <col min="10239" max="10239" width="5.1171875" customWidth="1"/>
    <col min="10240" max="10240" width="41.703125" customWidth="1"/>
    <col min="10241" max="10241" width="14.703125" customWidth="1"/>
    <col min="10242" max="10242" width="14.87890625" customWidth="1"/>
    <col min="10243" max="10244" width="11.703125" customWidth="1"/>
    <col min="10245" max="10245" width="11.87890625" bestFit="1" customWidth="1"/>
    <col min="10247" max="10247" width="10.29296875" bestFit="1" customWidth="1"/>
    <col min="10248" max="10248" width="11.29296875" customWidth="1"/>
    <col min="10249" max="10249" width="5" customWidth="1"/>
    <col min="10250" max="10255" width="15" customWidth="1"/>
    <col min="10495" max="10495" width="5.1171875" customWidth="1"/>
    <col min="10496" max="10496" width="41.703125" customWidth="1"/>
    <col min="10497" max="10497" width="14.703125" customWidth="1"/>
    <col min="10498" max="10498" width="14.87890625" customWidth="1"/>
    <col min="10499" max="10500" width="11.703125" customWidth="1"/>
    <col min="10501" max="10501" width="11.87890625" bestFit="1" customWidth="1"/>
    <col min="10503" max="10503" width="10.29296875" bestFit="1" customWidth="1"/>
    <col min="10504" max="10504" width="11.29296875" customWidth="1"/>
    <col min="10505" max="10505" width="5" customWidth="1"/>
    <col min="10506" max="10511" width="15" customWidth="1"/>
    <col min="10751" max="10751" width="5.1171875" customWidth="1"/>
    <col min="10752" max="10752" width="41.703125" customWidth="1"/>
    <col min="10753" max="10753" width="14.703125" customWidth="1"/>
    <col min="10754" max="10754" width="14.87890625" customWidth="1"/>
    <col min="10755" max="10756" width="11.703125" customWidth="1"/>
    <col min="10757" max="10757" width="11.87890625" bestFit="1" customWidth="1"/>
    <col min="10759" max="10759" width="10.29296875" bestFit="1" customWidth="1"/>
    <col min="10760" max="10760" width="11.29296875" customWidth="1"/>
    <col min="10761" max="10761" width="5" customWidth="1"/>
    <col min="10762" max="10767" width="15" customWidth="1"/>
    <col min="11007" max="11007" width="5.1171875" customWidth="1"/>
    <col min="11008" max="11008" width="41.703125" customWidth="1"/>
    <col min="11009" max="11009" width="14.703125" customWidth="1"/>
    <col min="11010" max="11010" width="14.87890625" customWidth="1"/>
    <col min="11011" max="11012" width="11.703125" customWidth="1"/>
    <col min="11013" max="11013" width="11.87890625" bestFit="1" customWidth="1"/>
    <col min="11015" max="11015" width="10.29296875" bestFit="1" customWidth="1"/>
    <col min="11016" max="11016" width="11.29296875" customWidth="1"/>
    <col min="11017" max="11017" width="5" customWidth="1"/>
    <col min="11018" max="11023" width="15" customWidth="1"/>
    <col min="11263" max="11263" width="5.1171875" customWidth="1"/>
    <col min="11264" max="11264" width="41.703125" customWidth="1"/>
    <col min="11265" max="11265" width="14.703125" customWidth="1"/>
    <col min="11266" max="11266" width="14.87890625" customWidth="1"/>
    <col min="11267" max="11268" width="11.703125" customWidth="1"/>
    <col min="11269" max="11269" width="11.87890625" bestFit="1" customWidth="1"/>
    <col min="11271" max="11271" width="10.29296875" bestFit="1" customWidth="1"/>
    <col min="11272" max="11272" width="11.29296875" customWidth="1"/>
    <col min="11273" max="11273" width="5" customWidth="1"/>
    <col min="11274" max="11279" width="15" customWidth="1"/>
    <col min="11519" max="11519" width="5.1171875" customWidth="1"/>
    <col min="11520" max="11520" width="41.703125" customWidth="1"/>
    <col min="11521" max="11521" width="14.703125" customWidth="1"/>
    <col min="11522" max="11522" width="14.87890625" customWidth="1"/>
    <col min="11523" max="11524" width="11.703125" customWidth="1"/>
    <col min="11525" max="11525" width="11.87890625" bestFit="1" customWidth="1"/>
    <col min="11527" max="11527" width="10.29296875" bestFit="1" customWidth="1"/>
    <col min="11528" max="11528" width="11.29296875" customWidth="1"/>
    <col min="11529" max="11529" width="5" customWidth="1"/>
    <col min="11530" max="11535" width="15" customWidth="1"/>
    <col min="11775" max="11775" width="5.1171875" customWidth="1"/>
    <col min="11776" max="11776" width="41.703125" customWidth="1"/>
    <col min="11777" max="11777" width="14.703125" customWidth="1"/>
    <col min="11778" max="11778" width="14.87890625" customWidth="1"/>
    <col min="11779" max="11780" width="11.703125" customWidth="1"/>
    <col min="11781" max="11781" width="11.87890625" bestFit="1" customWidth="1"/>
    <col min="11783" max="11783" width="10.29296875" bestFit="1" customWidth="1"/>
    <col min="11784" max="11784" width="11.29296875" customWidth="1"/>
    <col min="11785" max="11785" width="5" customWidth="1"/>
    <col min="11786" max="11791" width="15" customWidth="1"/>
    <col min="12031" max="12031" width="5.1171875" customWidth="1"/>
    <col min="12032" max="12032" width="41.703125" customWidth="1"/>
    <col min="12033" max="12033" width="14.703125" customWidth="1"/>
    <col min="12034" max="12034" width="14.87890625" customWidth="1"/>
    <col min="12035" max="12036" width="11.703125" customWidth="1"/>
    <col min="12037" max="12037" width="11.87890625" bestFit="1" customWidth="1"/>
    <col min="12039" max="12039" width="10.29296875" bestFit="1" customWidth="1"/>
    <col min="12040" max="12040" width="11.29296875" customWidth="1"/>
    <col min="12041" max="12041" width="5" customWidth="1"/>
    <col min="12042" max="12047" width="15" customWidth="1"/>
    <col min="12287" max="12287" width="5.1171875" customWidth="1"/>
    <col min="12288" max="12288" width="41.703125" customWidth="1"/>
    <col min="12289" max="12289" width="14.703125" customWidth="1"/>
    <col min="12290" max="12290" width="14.87890625" customWidth="1"/>
    <col min="12291" max="12292" width="11.703125" customWidth="1"/>
    <col min="12293" max="12293" width="11.87890625" bestFit="1" customWidth="1"/>
    <col min="12295" max="12295" width="10.29296875" bestFit="1" customWidth="1"/>
    <col min="12296" max="12296" width="11.29296875" customWidth="1"/>
    <col min="12297" max="12297" width="5" customWidth="1"/>
    <col min="12298" max="12303" width="15" customWidth="1"/>
    <col min="12543" max="12543" width="5.1171875" customWidth="1"/>
    <col min="12544" max="12544" width="41.703125" customWidth="1"/>
    <col min="12545" max="12545" width="14.703125" customWidth="1"/>
    <col min="12546" max="12546" width="14.87890625" customWidth="1"/>
    <col min="12547" max="12548" width="11.703125" customWidth="1"/>
    <col min="12549" max="12549" width="11.87890625" bestFit="1" customWidth="1"/>
    <col min="12551" max="12551" width="10.29296875" bestFit="1" customWidth="1"/>
    <col min="12552" max="12552" width="11.29296875" customWidth="1"/>
    <col min="12553" max="12553" width="5" customWidth="1"/>
    <col min="12554" max="12559" width="15" customWidth="1"/>
    <col min="12799" max="12799" width="5.1171875" customWidth="1"/>
    <col min="12800" max="12800" width="41.703125" customWidth="1"/>
    <col min="12801" max="12801" width="14.703125" customWidth="1"/>
    <col min="12802" max="12802" width="14.87890625" customWidth="1"/>
    <col min="12803" max="12804" width="11.703125" customWidth="1"/>
    <col min="12805" max="12805" width="11.87890625" bestFit="1" customWidth="1"/>
    <col min="12807" max="12807" width="10.29296875" bestFit="1" customWidth="1"/>
    <col min="12808" max="12808" width="11.29296875" customWidth="1"/>
    <col min="12809" max="12809" width="5" customWidth="1"/>
    <col min="12810" max="12815" width="15" customWidth="1"/>
    <col min="13055" max="13055" width="5.1171875" customWidth="1"/>
    <col min="13056" max="13056" width="41.703125" customWidth="1"/>
    <col min="13057" max="13057" width="14.703125" customWidth="1"/>
    <col min="13058" max="13058" width="14.87890625" customWidth="1"/>
    <col min="13059" max="13060" width="11.703125" customWidth="1"/>
    <col min="13061" max="13061" width="11.87890625" bestFit="1" customWidth="1"/>
    <col min="13063" max="13063" width="10.29296875" bestFit="1" customWidth="1"/>
    <col min="13064" max="13064" width="11.29296875" customWidth="1"/>
    <col min="13065" max="13065" width="5" customWidth="1"/>
    <col min="13066" max="13071" width="15" customWidth="1"/>
    <col min="13311" max="13311" width="5.1171875" customWidth="1"/>
    <col min="13312" max="13312" width="41.703125" customWidth="1"/>
    <col min="13313" max="13313" width="14.703125" customWidth="1"/>
    <col min="13314" max="13314" width="14.87890625" customWidth="1"/>
    <col min="13315" max="13316" width="11.703125" customWidth="1"/>
    <col min="13317" max="13317" width="11.87890625" bestFit="1" customWidth="1"/>
    <col min="13319" max="13319" width="10.29296875" bestFit="1" customWidth="1"/>
    <col min="13320" max="13320" width="11.29296875" customWidth="1"/>
    <col min="13321" max="13321" width="5" customWidth="1"/>
    <col min="13322" max="13327" width="15" customWidth="1"/>
    <col min="13567" max="13567" width="5.1171875" customWidth="1"/>
    <col min="13568" max="13568" width="41.703125" customWidth="1"/>
    <col min="13569" max="13569" width="14.703125" customWidth="1"/>
    <col min="13570" max="13570" width="14.87890625" customWidth="1"/>
    <col min="13571" max="13572" width="11.703125" customWidth="1"/>
    <col min="13573" max="13573" width="11.87890625" bestFit="1" customWidth="1"/>
    <col min="13575" max="13575" width="10.29296875" bestFit="1" customWidth="1"/>
    <col min="13576" max="13576" width="11.29296875" customWidth="1"/>
    <col min="13577" max="13577" width="5" customWidth="1"/>
    <col min="13578" max="13583" width="15" customWidth="1"/>
    <col min="13823" max="13823" width="5.1171875" customWidth="1"/>
    <col min="13824" max="13824" width="41.703125" customWidth="1"/>
    <col min="13825" max="13825" width="14.703125" customWidth="1"/>
    <col min="13826" max="13826" width="14.87890625" customWidth="1"/>
    <col min="13827" max="13828" width="11.703125" customWidth="1"/>
    <col min="13829" max="13829" width="11.87890625" bestFit="1" customWidth="1"/>
    <col min="13831" max="13831" width="10.29296875" bestFit="1" customWidth="1"/>
    <col min="13832" max="13832" width="11.29296875" customWidth="1"/>
    <col min="13833" max="13833" width="5" customWidth="1"/>
    <col min="13834" max="13839" width="15" customWidth="1"/>
    <col min="14079" max="14079" width="5.1171875" customWidth="1"/>
    <col min="14080" max="14080" width="41.703125" customWidth="1"/>
    <col min="14081" max="14081" width="14.703125" customWidth="1"/>
    <col min="14082" max="14082" width="14.87890625" customWidth="1"/>
    <col min="14083" max="14084" width="11.703125" customWidth="1"/>
    <col min="14085" max="14085" width="11.87890625" bestFit="1" customWidth="1"/>
    <col min="14087" max="14087" width="10.29296875" bestFit="1" customWidth="1"/>
    <col min="14088" max="14088" width="11.29296875" customWidth="1"/>
    <col min="14089" max="14089" width="5" customWidth="1"/>
    <col min="14090" max="14095" width="15" customWidth="1"/>
    <col min="14335" max="14335" width="5.1171875" customWidth="1"/>
    <col min="14336" max="14336" width="41.703125" customWidth="1"/>
    <col min="14337" max="14337" width="14.703125" customWidth="1"/>
    <col min="14338" max="14338" width="14.87890625" customWidth="1"/>
    <col min="14339" max="14340" width="11.703125" customWidth="1"/>
    <col min="14341" max="14341" width="11.87890625" bestFit="1" customWidth="1"/>
    <col min="14343" max="14343" width="10.29296875" bestFit="1" customWidth="1"/>
    <col min="14344" max="14344" width="11.29296875" customWidth="1"/>
    <col min="14345" max="14345" width="5" customWidth="1"/>
    <col min="14346" max="14351" width="15" customWidth="1"/>
    <col min="14591" max="14591" width="5.1171875" customWidth="1"/>
    <col min="14592" max="14592" width="41.703125" customWidth="1"/>
    <col min="14593" max="14593" width="14.703125" customWidth="1"/>
    <col min="14594" max="14594" width="14.87890625" customWidth="1"/>
    <col min="14595" max="14596" width="11.703125" customWidth="1"/>
    <col min="14597" max="14597" width="11.87890625" bestFit="1" customWidth="1"/>
    <col min="14599" max="14599" width="10.29296875" bestFit="1" customWidth="1"/>
    <col min="14600" max="14600" width="11.29296875" customWidth="1"/>
    <col min="14601" max="14601" width="5" customWidth="1"/>
    <col min="14602" max="14607" width="15" customWidth="1"/>
    <col min="14847" max="14847" width="5.1171875" customWidth="1"/>
    <col min="14848" max="14848" width="41.703125" customWidth="1"/>
    <col min="14849" max="14849" width="14.703125" customWidth="1"/>
    <col min="14850" max="14850" width="14.87890625" customWidth="1"/>
    <col min="14851" max="14852" width="11.703125" customWidth="1"/>
    <col min="14853" max="14853" width="11.87890625" bestFit="1" customWidth="1"/>
    <col min="14855" max="14855" width="10.29296875" bestFit="1" customWidth="1"/>
    <col min="14856" max="14856" width="11.29296875" customWidth="1"/>
    <col min="14857" max="14857" width="5" customWidth="1"/>
    <col min="14858" max="14863" width="15" customWidth="1"/>
    <col min="15103" max="15103" width="5.1171875" customWidth="1"/>
    <col min="15104" max="15104" width="41.703125" customWidth="1"/>
    <col min="15105" max="15105" width="14.703125" customWidth="1"/>
    <col min="15106" max="15106" width="14.87890625" customWidth="1"/>
    <col min="15107" max="15108" width="11.703125" customWidth="1"/>
    <col min="15109" max="15109" width="11.87890625" bestFit="1" customWidth="1"/>
    <col min="15111" max="15111" width="10.29296875" bestFit="1" customWidth="1"/>
    <col min="15112" max="15112" width="11.29296875" customWidth="1"/>
    <col min="15113" max="15113" width="5" customWidth="1"/>
    <col min="15114" max="15119" width="15" customWidth="1"/>
    <col min="15359" max="15359" width="5.1171875" customWidth="1"/>
    <col min="15360" max="15360" width="41.703125" customWidth="1"/>
    <col min="15361" max="15361" width="14.703125" customWidth="1"/>
    <col min="15362" max="15362" width="14.87890625" customWidth="1"/>
    <col min="15363" max="15364" width="11.703125" customWidth="1"/>
    <col min="15365" max="15365" width="11.87890625" bestFit="1" customWidth="1"/>
    <col min="15367" max="15367" width="10.29296875" bestFit="1" customWidth="1"/>
    <col min="15368" max="15368" width="11.29296875" customWidth="1"/>
    <col min="15369" max="15369" width="5" customWidth="1"/>
    <col min="15370" max="15375" width="15" customWidth="1"/>
    <col min="15615" max="15615" width="5.1171875" customWidth="1"/>
    <col min="15616" max="15616" width="41.703125" customWidth="1"/>
    <col min="15617" max="15617" width="14.703125" customWidth="1"/>
    <col min="15618" max="15618" width="14.87890625" customWidth="1"/>
    <col min="15619" max="15620" width="11.703125" customWidth="1"/>
    <col min="15621" max="15621" width="11.87890625" bestFit="1" customWidth="1"/>
    <col min="15623" max="15623" width="10.29296875" bestFit="1" customWidth="1"/>
    <col min="15624" max="15624" width="11.29296875" customWidth="1"/>
    <col min="15625" max="15625" width="5" customWidth="1"/>
    <col min="15626" max="15631" width="15" customWidth="1"/>
    <col min="15871" max="15871" width="5.1171875" customWidth="1"/>
    <col min="15872" max="15872" width="41.703125" customWidth="1"/>
    <col min="15873" max="15873" width="14.703125" customWidth="1"/>
    <col min="15874" max="15874" width="14.87890625" customWidth="1"/>
    <col min="15875" max="15876" width="11.703125" customWidth="1"/>
    <col min="15877" max="15877" width="11.87890625" bestFit="1" customWidth="1"/>
    <col min="15879" max="15879" width="10.29296875" bestFit="1" customWidth="1"/>
    <col min="15880" max="15880" width="11.29296875" customWidth="1"/>
    <col min="15881" max="15881" width="5" customWidth="1"/>
    <col min="15882" max="15887" width="15" customWidth="1"/>
    <col min="16127" max="16127" width="5.1171875" customWidth="1"/>
    <col min="16128" max="16128" width="41.703125" customWidth="1"/>
    <col min="16129" max="16129" width="14.703125" customWidth="1"/>
    <col min="16130" max="16130" width="14.87890625" customWidth="1"/>
    <col min="16131" max="16132" width="11.703125" customWidth="1"/>
    <col min="16133" max="16133" width="11.87890625" bestFit="1" customWidth="1"/>
    <col min="16135" max="16135" width="10.29296875" bestFit="1" customWidth="1"/>
    <col min="16136" max="16136" width="11.29296875" customWidth="1"/>
    <col min="16137" max="16137" width="5" customWidth="1"/>
    <col min="16138" max="16143" width="15" customWidth="1"/>
  </cols>
  <sheetData>
    <row r="1" spans="1:16" ht="26.25" customHeight="1" x14ac:dyDescent="1">
      <c r="A1" s="1"/>
      <c r="B1" s="25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17.45" customHeight="1" x14ac:dyDescent="0.55000000000000004">
      <c r="A2" s="4">
        <f>ROW()</f>
        <v>2</v>
      </c>
      <c r="B2" s="8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6" ht="21.75" customHeight="1" x14ac:dyDescent="0.5">
      <c r="A3" s="4">
        <f>ROW()</f>
        <v>3</v>
      </c>
      <c r="B3" s="9"/>
      <c r="C3" s="10"/>
      <c r="D3" s="11" t="s">
        <v>2</v>
      </c>
      <c r="E3" s="28" t="s">
        <v>3</v>
      </c>
      <c r="F3" s="29"/>
      <c r="G3" s="29"/>
      <c r="H3" s="29"/>
      <c r="I3" s="29"/>
      <c r="J3" s="29"/>
      <c r="K3" s="29"/>
      <c r="L3" s="29"/>
    </row>
    <row r="4" spans="1:16" ht="17.7" customHeight="1" thickBot="1" x14ac:dyDescent="0.55000000000000004">
      <c r="A4" s="4">
        <f>ROW()</f>
        <v>4</v>
      </c>
      <c r="B4" s="6"/>
      <c r="C4" s="10"/>
      <c r="D4" s="12">
        <v>2019</v>
      </c>
      <c r="E4" s="12">
        <f>+D4+1</f>
        <v>2020</v>
      </c>
      <c r="F4" s="12">
        <f t="shared" ref="F4:L4" si="0">+E4+1</f>
        <v>2021</v>
      </c>
      <c r="G4" s="12">
        <f t="shared" si="0"/>
        <v>2022</v>
      </c>
      <c r="H4" s="12">
        <f t="shared" si="0"/>
        <v>2023</v>
      </c>
      <c r="I4" s="12">
        <f t="shared" si="0"/>
        <v>2024</v>
      </c>
      <c r="J4" s="12">
        <f t="shared" si="0"/>
        <v>2025</v>
      </c>
      <c r="K4" s="12">
        <f t="shared" si="0"/>
        <v>2026</v>
      </c>
      <c r="L4" s="12">
        <f t="shared" si="0"/>
        <v>2027</v>
      </c>
    </row>
    <row r="5" spans="1:16" ht="9.6999999999999993" customHeight="1" x14ac:dyDescent="0.5">
      <c r="A5" s="4">
        <f>ROW()</f>
        <v>5</v>
      </c>
    </row>
    <row r="6" spans="1:16" ht="14.7" customHeight="1" x14ac:dyDescent="0.5">
      <c r="A6" s="4">
        <f>ROW()</f>
        <v>6</v>
      </c>
      <c r="B6" s="26" t="s">
        <v>4</v>
      </c>
      <c r="D6" s="7">
        <v>0.01</v>
      </c>
      <c r="E6" s="17">
        <f>+D6+E7</f>
        <v>1.4999999999999999E-2</v>
      </c>
      <c r="F6" s="17">
        <f t="shared" ref="F6:L6" si="1">+E6+F7</f>
        <v>0.02</v>
      </c>
      <c r="G6" s="17">
        <f t="shared" si="1"/>
        <v>0.03</v>
      </c>
      <c r="H6" s="17">
        <f t="shared" si="1"/>
        <v>0.03</v>
      </c>
      <c r="I6" s="17">
        <f t="shared" si="1"/>
        <v>0.03</v>
      </c>
      <c r="J6" s="17">
        <f t="shared" si="1"/>
        <v>0.03</v>
      </c>
      <c r="K6" s="17">
        <f t="shared" si="1"/>
        <v>0.03</v>
      </c>
      <c r="L6" s="17">
        <f t="shared" si="1"/>
        <v>0.03</v>
      </c>
    </row>
    <row r="7" spans="1:16" ht="14.7" customHeight="1" x14ac:dyDescent="0.5">
      <c r="A7" s="4">
        <f>ROW()</f>
        <v>7</v>
      </c>
      <c r="B7" t="s">
        <v>16</v>
      </c>
      <c r="E7" s="7">
        <v>5.0000000000000001E-3</v>
      </c>
      <c r="F7" s="7">
        <v>5.0000000000000001E-3</v>
      </c>
      <c r="G7" s="7">
        <v>0.01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6" ht="14.7" customHeight="1" x14ac:dyDescent="0.5">
      <c r="E8" s="22"/>
      <c r="F8" s="22"/>
      <c r="G8" s="22"/>
      <c r="H8" s="22"/>
      <c r="I8" s="22"/>
      <c r="J8" s="22"/>
      <c r="K8" s="22"/>
      <c r="L8" s="22"/>
    </row>
    <row r="9" spans="1:16" ht="14.7" customHeight="1" x14ac:dyDescent="0.5">
      <c r="A9" s="4">
        <f>ROW()</f>
        <v>9</v>
      </c>
      <c r="B9" s="6" t="s">
        <v>12</v>
      </c>
    </row>
    <row r="10" spans="1:16" ht="14.7" customHeight="1" x14ac:dyDescent="0.5">
      <c r="A10" s="4">
        <f>ROW()</f>
        <v>10</v>
      </c>
      <c r="B10" t="s">
        <v>5</v>
      </c>
      <c r="D10" s="27">
        <v>180000</v>
      </c>
      <c r="E10" s="14">
        <f>+D10-E11</f>
        <v>171000</v>
      </c>
      <c r="F10" s="14">
        <f t="shared" ref="F10:L10" si="2">+E10-F11</f>
        <v>162000</v>
      </c>
      <c r="G10" s="14">
        <f t="shared" si="2"/>
        <v>147600</v>
      </c>
      <c r="H10" s="14">
        <f t="shared" si="2"/>
        <v>129600</v>
      </c>
      <c r="I10" s="14">
        <f t="shared" si="2"/>
        <v>108000</v>
      </c>
      <c r="J10" s="14">
        <f t="shared" si="2"/>
        <v>81000</v>
      </c>
      <c r="K10" s="14">
        <f t="shared" si="2"/>
        <v>0</v>
      </c>
      <c r="L10" s="14">
        <f t="shared" si="2"/>
        <v>0</v>
      </c>
    </row>
    <row r="11" spans="1:16" ht="14.7" customHeight="1" x14ac:dyDescent="0.5">
      <c r="A11" s="4">
        <f>ROW()</f>
        <v>11</v>
      </c>
      <c r="B11" t="s">
        <v>6</v>
      </c>
      <c r="D11" s="15"/>
      <c r="E11" s="16">
        <f t="shared" ref="E11:K11" si="3">+E18*$D$10</f>
        <v>9000</v>
      </c>
      <c r="F11" s="16">
        <f t="shared" si="3"/>
        <v>9000</v>
      </c>
      <c r="G11" s="16">
        <f t="shared" si="3"/>
        <v>14400</v>
      </c>
      <c r="H11" s="16">
        <f t="shared" si="3"/>
        <v>18000</v>
      </c>
      <c r="I11" s="16">
        <f t="shared" si="3"/>
        <v>21600</v>
      </c>
      <c r="J11" s="16">
        <f t="shared" si="3"/>
        <v>27000</v>
      </c>
      <c r="K11" s="16">
        <f t="shared" si="3"/>
        <v>81000</v>
      </c>
      <c r="L11" s="16"/>
    </row>
    <row r="12" spans="1:16" ht="14.7" customHeight="1" x14ac:dyDescent="0.5">
      <c r="A12" s="4">
        <f>ROW()</f>
        <v>12</v>
      </c>
      <c r="B12" t="s">
        <v>7</v>
      </c>
      <c r="C12" t="str">
        <f>+"LIBOR + "&amp;+E15*100&amp;".00%"</f>
        <v>LIBOR + 4.00%</v>
      </c>
      <c r="D12" s="15"/>
      <c r="E12" s="16">
        <f t="shared" ref="E12:L12" si="4">+D10*E16</f>
        <v>9900</v>
      </c>
      <c r="F12" s="16">
        <f t="shared" si="4"/>
        <v>10260</v>
      </c>
      <c r="G12" s="16">
        <f t="shared" si="4"/>
        <v>11340.000000000002</v>
      </c>
      <c r="H12" s="16">
        <f t="shared" si="4"/>
        <v>10332.000000000002</v>
      </c>
      <c r="I12" s="16">
        <f t="shared" si="4"/>
        <v>9072</v>
      </c>
      <c r="J12" s="16">
        <f t="shared" si="4"/>
        <v>7560.0000000000009</v>
      </c>
      <c r="K12" s="16">
        <f t="shared" si="4"/>
        <v>5670.0000000000009</v>
      </c>
      <c r="L12" s="16">
        <f t="shared" si="4"/>
        <v>0</v>
      </c>
    </row>
    <row r="13" spans="1:16" ht="14.7" customHeight="1" thickBot="1" x14ac:dyDescent="0.55000000000000004">
      <c r="A13" s="4">
        <f>ROW()</f>
        <v>13</v>
      </c>
      <c r="B13" t="s">
        <v>10</v>
      </c>
      <c r="D13" s="15">
        <f>-D10</f>
        <v>-180000</v>
      </c>
      <c r="E13" s="18">
        <f>+E12+E11</f>
        <v>18900</v>
      </c>
      <c r="F13" s="18">
        <f t="shared" ref="F13:L13" si="5">+F12+F11</f>
        <v>19260</v>
      </c>
      <c r="G13" s="18">
        <f t="shared" si="5"/>
        <v>25740</v>
      </c>
      <c r="H13" s="18">
        <f t="shared" si="5"/>
        <v>28332</v>
      </c>
      <c r="I13" s="18">
        <f t="shared" si="5"/>
        <v>30672</v>
      </c>
      <c r="J13" s="18">
        <f t="shared" si="5"/>
        <v>34560</v>
      </c>
      <c r="K13" s="18">
        <f t="shared" si="5"/>
        <v>86670</v>
      </c>
      <c r="L13" s="18">
        <f t="shared" si="5"/>
        <v>0</v>
      </c>
    </row>
    <row r="14" spans="1:16" ht="14.7" customHeight="1" thickTop="1" thickBot="1" x14ac:dyDescent="0.55000000000000004">
      <c r="A14" s="4">
        <f>ROW()</f>
        <v>14</v>
      </c>
      <c r="C14" s="23" t="s">
        <v>17</v>
      </c>
      <c r="D14" s="24">
        <f>IRR(D13:L13)</f>
        <v>6.4879411943079335E-2</v>
      </c>
    </row>
    <row r="15" spans="1:16" ht="14.7" customHeight="1" x14ac:dyDescent="0.5">
      <c r="A15" s="4">
        <f>ROW()</f>
        <v>15</v>
      </c>
      <c r="B15" t="s">
        <v>8</v>
      </c>
      <c r="E15" s="7">
        <v>0.04</v>
      </c>
      <c r="F15" s="7">
        <v>0.04</v>
      </c>
      <c r="G15" s="7">
        <v>0.04</v>
      </c>
      <c r="H15" s="7">
        <v>0.04</v>
      </c>
      <c r="I15" s="7">
        <v>0.04</v>
      </c>
      <c r="J15" s="7">
        <v>0.04</v>
      </c>
      <c r="K15" s="7">
        <v>0.04</v>
      </c>
      <c r="L15" s="7">
        <v>0.04</v>
      </c>
    </row>
    <row r="16" spans="1:16" ht="14.7" customHeight="1" x14ac:dyDescent="0.5">
      <c r="A16" s="4">
        <f>ROW()</f>
        <v>16</v>
      </c>
      <c r="B16" t="s">
        <v>9</v>
      </c>
      <c r="E16" s="13">
        <f t="shared" ref="E16:L16" si="6">+E15+E6</f>
        <v>5.5E-2</v>
      </c>
      <c r="F16" s="13">
        <f t="shared" si="6"/>
        <v>0.06</v>
      </c>
      <c r="G16" s="13">
        <f t="shared" si="6"/>
        <v>7.0000000000000007E-2</v>
      </c>
      <c r="H16" s="13">
        <f t="shared" si="6"/>
        <v>7.0000000000000007E-2</v>
      </c>
      <c r="I16" s="13">
        <f t="shared" si="6"/>
        <v>7.0000000000000007E-2</v>
      </c>
      <c r="J16" s="13">
        <f t="shared" si="6"/>
        <v>7.0000000000000007E-2</v>
      </c>
      <c r="K16" s="13">
        <f t="shared" si="6"/>
        <v>7.0000000000000007E-2</v>
      </c>
      <c r="L16" s="13">
        <f t="shared" si="6"/>
        <v>7.0000000000000007E-2</v>
      </c>
    </row>
    <row r="17" spans="1:17" ht="14.7" customHeight="1" x14ac:dyDescent="0.5">
      <c r="A17" s="4">
        <f>ROW()</f>
        <v>17</v>
      </c>
      <c r="E17" s="17"/>
      <c r="F17" s="17"/>
      <c r="G17" s="17"/>
      <c r="H17" s="17"/>
      <c r="I17" s="17"/>
      <c r="J17" s="17"/>
      <c r="K17" s="17"/>
      <c r="L17" s="17"/>
    </row>
    <row r="18" spans="1:17" ht="14.7" customHeight="1" x14ac:dyDescent="0.5">
      <c r="A18" s="4">
        <f>ROW()</f>
        <v>18</v>
      </c>
      <c r="B18" t="s">
        <v>11</v>
      </c>
      <c r="D18" s="17">
        <f>SUM(E18:K18)</f>
        <v>1</v>
      </c>
      <c r="E18" s="7">
        <v>0.05</v>
      </c>
      <c r="F18" s="7">
        <v>0.05</v>
      </c>
      <c r="G18" s="7">
        <v>0.08</v>
      </c>
      <c r="H18" s="7">
        <v>0.1</v>
      </c>
      <c r="I18" s="7">
        <v>0.12</v>
      </c>
      <c r="J18" s="7">
        <v>0.15</v>
      </c>
      <c r="K18" s="7">
        <v>0.45</v>
      </c>
      <c r="L18" s="7"/>
    </row>
    <row r="19" spans="1:17" ht="14.7" customHeight="1" x14ac:dyDescent="0.5">
      <c r="A19" s="4">
        <f>ROW()</f>
        <v>19</v>
      </c>
      <c r="E19" s="17"/>
      <c r="F19" s="17"/>
      <c r="G19" s="17"/>
      <c r="H19" s="17"/>
      <c r="I19" s="17"/>
      <c r="J19" s="17"/>
      <c r="K19" s="17"/>
      <c r="L19" s="17"/>
    </row>
    <row r="20" spans="1:17" ht="14.7" customHeight="1" x14ac:dyDescent="0.5">
      <c r="A20" s="4">
        <f>ROW()</f>
        <v>20</v>
      </c>
      <c r="B20" s="6" t="s">
        <v>13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7" ht="14.7" customHeight="1" x14ac:dyDescent="0.5">
      <c r="A21" s="4">
        <f>ROW()</f>
        <v>21</v>
      </c>
      <c r="B21" t="s">
        <v>5</v>
      </c>
      <c r="D21" s="27">
        <v>200000</v>
      </c>
      <c r="E21" s="14">
        <f>+D21-E22</f>
        <v>198000</v>
      </c>
      <c r="F21" s="14">
        <f t="shared" ref="F21" si="7">+E21-F22</f>
        <v>196000</v>
      </c>
      <c r="G21" s="14">
        <f t="shared" ref="G21" si="8">+F21-G22</f>
        <v>194000</v>
      </c>
      <c r="H21" s="14">
        <f t="shared" ref="H21" si="9">+G21-H22</f>
        <v>192000</v>
      </c>
      <c r="I21" s="14">
        <f t="shared" ref="I21" si="10">+H21-I22</f>
        <v>190000</v>
      </c>
      <c r="J21" s="14">
        <f t="shared" ref="J21" si="11">+I21-J22</f>
        <v>188000</v>
      </c>
      <c r="K21" s="14">
        <f t="shared" ref="K21" si="12">+J21-K22</f>
        <v>0</v>
      </c>
      <c r="L21" s="14">
        <f t="shared" ref="L21" si="13">+K21-L22</f>
        <v>0</v>
      </c>
    </row>
    <row r="22" spans="1:17" ht="14.7" customHeight="1" x14ac:dyDescent="0.5">
      <c r="A22" s="4">
        <f>ROW()</f>
        <v>22</v>
      </c>
      <c r="B22" t="s">
        <v>6</v>
      </c>
      <c r="D22" s="15"/>
      <c r="E22" s="16">
        <f>+$D$21*E29</f>
        <v>2000</v>
      </c>
      <c r="F22" s="16">
        <f t="shared" ref="F22:L22" si="14">+$D$21*F29</f>
        <v>2000</v>
      </c>
      <c r="G22" s="16">
        <f t="shared" si="14"/>
        <v>2000</v>
      </c>
      <c r="H22" s="16">
        <f t="shared" si="14"/>
        <v>2000</v>
      </c>
      <c r="I22" s="16">
        <f t="shared" si="14"/>
        <v>2000</v>
      </c>
      <c r="J22" s="16">
        <f t="shared" si="14"/>
        <v>2000</v>
      </c>
      <c r="K22" s="16">
        <f t="shared" si="14"/>
        <v>188000</v>
      </c>
      <c r="L22" s="16">
        <f t="shared" si="14"/>
        <v>0</v>
      </c>
      <c r="Q22" s="19"/>
    </row>
    <row r="23" spans="1:17" ht="14.7" customHeight="1" x14ac:dyDescent="0.5">
      <c r="A23" s="4">
        <f>ROW()</f>
        <v>23</v>
      </c>
      <c r="B23" t="s">
        <v>7</v>
      </c>
      <c r="C23" t="str">
        <f>+"LIBOR + "&amp;+E26*100&amp;"0%"</f>
        <v>LIBOR + 4.50%</v>
      </c>
      <c r="D23" s="15"/>
      <c r="E23" s="16">
        <f>D21*E27</f>
        <v>12000</v>
      </c>
      <c r="F23" s="16">
        <f t="shared" ref="F23:L23" si="15">E21*F27</f>
        <v>12870</v>
      </c>
      <c r="G23" s="16">
        <f t="shared" si="15"/>
        <v>14700</v>
      </c>
      <c r="H23" s="16">
        <f t="shared" si="15"/>
        <v>14550</v>
      </c>
      <c r="I23" s="16">
        <f t="shared" si="15"/>
        <v>14400</v>
      </c>
      <c r="J23" s="16">
        <f t="shared" si="15"/>
        <v>14250</v>
      </c>
      <c r="K23" s="16">
        <f t="shared" si="15"/>
        <v>14100</v>
      </c>
      <c r="L23" s="16">
        <f t="shared" si="15"/>
        <v>0</v>
      </c>
    </row>
    <row r="24" spans="1:17" ht="14.7" customHeight="1" thickBot="1" x14ac:dyDescent="0.55000000000000004">
      <c r="A24" s="4">
        <f>ROW()</f>
        <v>24</v>
      </c>
      <c r="B24" t="s">
        <v>10</v>
      </c>
      <c r="D24" s="15">
        <f>-D21</f>
        <v>-200000</v>
      </c>
      <c r="E24" s="18">
        <f>+E23+E22</f>
        <v>14000</v>
      </c>
      <c r="F24" s="18">
        <f t="shared" ref="F24:L24" si="16">+F23+F22</f>
        <v>14870</v>
      </c>
      <c r="G24" s="18">
        <f t="shared" si="16"/>
        <v>16700</v>
      </c>
      <c r="H24" s="18">
        <f t="shared" si="16"/>
        <v>16550</v>
      </c>
      <c r="I24" s="18">
        <f t="shared" si="16"/>
        <v>16400</v>
      </c>
      <c r="J24" s="18">
        <f t="shared" si="16"/>
        <v>16250</v>
      </c>
      <c r="K24" s="18">
        <f t="shared" si="16"/>
        <v>202100</v>
      </c>
      <c r="L24" s="18">
        <f t="shared" si="16"/>
        <v>0</v>
      </c>
    </row>
    <row r="25" spans="1:17" ht="14.7" customHeight="1" thickTop="1" thickBot="1" x14ac:dyDescent="0.55000000000000004">
      <c r="A25" s="4">
        <f>ROW()</f>
        <v>25</v>
      </c>
      <c r="C25" s="23" t="s">
        <v>17</v>
      </c>
      <c r="D25" s="24">
        <f>IRR(D24:L24)</f>
        <v>7.0669995719954137E-2</v>
      </c>
    </row>
    <row r="26" spans="1:17" ht="14.7" customHeight="1" x14ac:dyDescent="0.5">
      <c r="A26" s="4">
        <f>ROW()</f>
        <v>26</v>
      </c>
      <c r="B26" t="s">
        <v>8</v>
      </c>
      <c r="E26" s="7">
        <v>4.4999999999999998E-2</v>
      </c>
      <c r="F26" s="7">
        <v>4.4999999999999998E-2</v>
      </c>
      <c r="G26" s="7">
        <v>4.4999999999999998E-2</v>
      </c>
      <c r="H26" s="7">
        <v>4.4999999999999998E-2</v>
      </c>
      <c r="I26" s="7">
        <v>4.4999999999999998E-2</v>
      </c>
      <c r="J26" s="7">
        <v>4.4999999999999998E-2</v>
      </c>
      <c r="K26" s="7">
        <v>4.4999999999999998E-2</v>
      </c>
      <c r="L26" s="7">
        <v>4.4999999999999998E-2</v>
      </c>
    </row>
    <row r="27" spans="1:17" ht="14.7" customHeight="1" x14ac:dyDescent="0.5">
      <c r="A27" s="4">
        <f>ROW()</f>
        <v>27</v>
      </c>
      <c r="B27" t="s">
        <v>9</v>
      </c>
      <c r="E27" s="13">
        <f>+E26+E6</f>
        <v>0.06</v>
      </c>
      <c r="F27" s="13">
        <f t="shared" ref="F27:L27" si="17">+F26+F6</f>
        <v>6.5000000000000002E-2</v>
      </c>
      <c r="G27" s="13">
        <f t="shared" si="17"/>
        <v>7.4999999999999997E-2</v>
      </c>
      <c r="H27" s="13">
        <f t="shared" si="17"/>
        <v>7.4999999999999997E-2</v>
      </c>
      <c r="I27" s="13">
        <f t="shared" si="17"/>
        <v>7.4999999999999997E-2</v>
      </c>
      <c r="J27" s="13">
        <f t="shared" si="17"/>
        <v>7.4999999999999997E-2</v>
      </c>
      <c r="K27" s="13">
        <f t="shared" si="17"/>
        <v>7.4999999999999997E-2</v>
      </c>
      <c r="L27" s="13">
        <f t="shared" si="17"/>
        <v>7.4999999999999997E-2</v>
      </c>
    </row>
    <row r="28" spans="1:17" ht="14.7" customHeight="1" x14ac:dyDescent="0.5">
      <c r="A28" s="4">
        <f>ROW()</f>
        <v>28</v>
      </c>
      <c r="E28" s="17"/>
      <c r="F28" s="17"/>
      <c r="G28" s="17"/>
      <c r="H28" s="17"/>
      <c r="I28" s="17"/>
      <c r="J28" s="17"/>
      <c r="K28" s="17"/>
      <c r="L28" s="17"/>
    </row>
    <row r="29" spans="1:17" ht="14.7" customHeight="1" x14ac:dyDescent="0.5">
      <c r="A29" s="4">
        <f>ROW()</f>
        <v>29</v>
      </c>
      <c r="B29" t="s">
        <v>11</v>
      </c>
      <c r="D29" s="17">
        <f>SUM(E29:K29)</f>
        <v>1</v>
      </c>
      <c r="E29" s="7">
        <v>0.01</v>
      </c>
      <c r="F29" s="7">
        <v>0.01</v>
      </c>
      <c r="G29" s="7">
        <v>0.01</v>
      </c>
      <c r="H29" s="7">
        <v>0.01</v>
      </c>
      <c r="I29" s="7">
        <v>0.01</v>
      </c>
      <c r="J29" s="7">
        <v>0.01</v>
      </c>
      <c r="K29" s="7">
        <v>0.94</v>
      </c>
      <c r="L29" s="7"/>
    </row>
    <row r="30" spans="1:17" ht="14.7" customHeight="1" x14ac:dyDescent="0.5">
      <c r="A30" s="4">
        <f>ROW()</f>
        <v>30</v>
      </c>
      <c r="E30" s="17"/>
      <c r="F30" s="17"/>
      <c r="G30" s="17"/>
      <c r="H30" s="17"/>
      <c r="I30" s="17"/>
      <c r="J30" s="17"/>
      <c r="K30" s="17"/>
      <c r="L30" s="17"/>
    </row>
    <row r="31" spans="1:17" ht="14.7" customHeight="1" x14ac:dyDescent="0.5">
      <c r="A31" s="4">
        <f>ROW()</f>
        <v>31</v>
      </c>
      <c r="B31" s="6" t="s">
        <v>14</v>
      </c>
    </row>
    <row r="32" spans="1:17" ht="14.7" customHeight="1" x14ac:dyDescent="0.5">
      <c r="A32" s="4">
        <f>ROW()</f>
        <v>32</v>
      </c>
      <c r="B32" t="s">
        <v>5</v>
      </c>
      <c r="D32" s="27">
        <v>170000</v>
      </c>
      <c r="E32" s="14">
        <f>+D32-E33</f>
        <v>170000</v>
      </c>
      <c r="F32" s="14">
        <f t="shared" ref="F32:L32" si="18">+E32-F33</f>
        <v>170000</v>
      </c>
      <c r="G32" s="14">
        <f t="shared" si="18"/>
        <v>170000</v>
      </c>
      <c r="H32" s="14">
        <f t="shared" si="18"/>
        <v>170000</v>
      </c>
      <c r="I32" s="14">
        <f t="shared" si="18"/>
        <v>170000</v>
      </c>
      <c r="J32" s="14">
        <f t="shared" si="18"/>
        <v>170000</v>
      </c>
      <c r="K32" s="14">
        <f t="shared" si="18"/>
        <v>170000</v>
      </c>
      <c r="L32" s="14">
        <f t="shared" si="18"/>
        <v>0</v>
      </c>
    </row>
    <row r="33" spans="1:13" ht="14.7" customHeight="1" x14ac:dyDescent="0.5">
      <c r="A33" s="4">
        <f>ROW()</f>
        <v>33</v>
      </c>
      <c r="B33" t="s">
        <v>6</v>
      </c>
      <c r="D33" s="15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f>+K32</f>
        <v>170000</v>
      </c>
      <c r="M33" s="20"/>
    </row>
    <row r="34" spans="1:13" ht="14.7" customHeight="1" x14ac:dyDescent="0.5">
      <c r="A34" s="4">
        <f>ROW()</f>
        <v>34</v>
      </c>
      <c r="B34" t="s">
        <v>7</v>
      </c>
      <c r="D34" s="21"/>
      <c r="E34" s="16">
        <f>+D32*E37</f>
        <v>15300</v>
      </c>
      <c r="F34" s="16">
        <f t="shared" ref="F34:L34" si="19">+E32*F37</f>
        <v>15300</v>
      </c>
      <c r="G34" s="16">
        <f t="shared" si="19"/>
        <v>15300</v>
      </c>
      <c r="H34" s="16">
        <f t="shared" si="19"/>
        <v>15300</v>
      </c>
      <c r="I34" s="16">
        <f t="shared" si="19"/>
        <v>15300</v>
      </c>
      <c r="J34" s="16">
        <f t="shared" si="19"/>
        <v>15300</v>
      </c>
      <c r="K34" s="16">
        <f t="shared" si="19"/>
        <v>15300</v>
      </c>
      <c r="L34" s="16">
        <f t="shared" si="19"/>
        <v>15300</v>
      </c>
    </row>
    <row r="35" spans="1:13" ht="14.7" customHeight="1" thickBot="1" x14ac:dyDescent="0.55000000000000004">
      <c r="A35" s="4">
        <f>ROW()</f>
        <v>35</v>
      </c>
      <c r="B35" t="s">
        <v>10</v>
      </c>
      <c r="D35" s="14">
        <f>-D32</f>
        <v>-170000</v>
      </c>
      <c r="E35" s="18">
        <f>+E34+E33</f>
        <v>15300</v>
      </c>
      <c r="F35" s="18">
        <f t="shared" ref="F35:L35" si="20">+F34+F33</f>
        <v>15300</v>
      </c>
      <c r="G35" s="18">
        <f t="shared" si="20"/>
        <v>15300</v>
      </c>
      <c r="H35" s="18">
        <f t="shared" si="20"/>
        <v>15300</v>
      </c>
      <c r="I35" s="18">
        <f t="shared" si="20"/>
        <v>15300</v>
      </c>
      <c r="J35" s="18">
        <f t="shared" si="20"/>
        <v>15300</v>
      </c>
      <c r="K35" s="18">
        <f t="shared" si="20"/>
        <v>15300</v>
      </c>
      <c r="L35" s="18">
        <f t="shared" si="20"/>
        <v>185300</v>
      </c>
    </row>
    <row r="36" spans="1:13" ht="14.7" customHeight="1" thickTop="1" thickBot="1" x14ac:dyDescent="0.55000000000000004">
      <c r="A36" s="4">
        <f>ROW()</f>
        <v>36</v>
      </c>
      <c r="C36" s="23" t="s">
        <v>17</v>
      </c>
      <c r="D36" s="24">
        <f>IRR(D35:L35)</f>
        <v>8.9999999999999858E-2</v>
      </c>
    </row>
    <row r="37" spans="1:13" ht="14.7" customHeight="1" x14ac:dyDescent="0.5">
      <c r="A37" s="4">
        <f>ROW()</f>
        <v>37</v>
      </c>
      <c r="B37" t="s">
        <v>15</v>
      </c>
      <c r="E37" s="7">
        <v>0.09</v>
      </c>
      <c r="F37" s="7">
        <v>0.09</v>
      </c>
      <c r="G37" s="7">
        <v>0.09</v>
      </c>
      <c r="H37" s="7">
        <v>0.09</v>
      </c>
      <c r="I37" s="7">
        <v>0.09</v>
      </c>
      <c r="J37" s="7">
        <v>0.09</v>
      </c>
      <c r="K37" s="7">
        <v>0.09</v>
      </c>
      <c r="L37" s="7">
        <v>0.09</v>
      </c>
    </row>
    <row r="38" spans="1:13" ht="14.7" customHeight="1" x14ac:dyDescent="0.5">
      <c r="A38" s="4">
        <f>ROW()</f>
        <v>38</v>
      </c>
      <c r="D38" s="15"/>
    </row>
  </sheetData>
  <mergeCells count="1">
    <mergeCell ref="E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Answers</vt:lpstr>
      <vt:lpstr>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2019-02-21T08:52:34Z</cp:lastPrinted>
  <dcterms:created xsi:type="dcterms:W3CDTF">2019-02-21T08:41:35Z</dcterms:created>
  <dcterms:modified xsi:type="dcterms:W3CDTF">2020-10-19T16:05:11Z</dcterms:modified>
</cp:coreProperties>
</file>