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I - SECONDARY MARKETS\PROBLEMS\Worksheets and Templates\Templates for Students\"/>
    </mc:Choice>
  </mc:AlternateContent>
  <xr:revisionPtr revIDLastSave="0" documentId="8_{4C3CC962-D92A-48EB-8ED8-83FD78826743}" xr6:coauthVersionLast="47" xr6:coauthVersionMax="47" xr10:uidLastSave="{00000000-0000-0000-0000-000000000000}"/>
  <bookViews>
    <workbookView xWindow="-110" yWindow="-110" windowWidth="19420" windowHeight="10420" xr2:uid="{C308C032-DDC9-40D0-B601-197692A17D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C44" i="1"/>
  <c r="C45" i="1" s="1"/>
  <c r="H30" i="1"/>
  <c r="I30" i="1" s="1"/>
  <c r="J30" i="1" s="1"/>
  <c r="K30" i="1" s="1"/>
  <c r="L30" i="1" s="1"/>
  <c r="E30" i="1"/>
  <c r="F30" i="1" s="1"/>
  <c r="G30" i="1" s="1"/>
  <c r="E27" i="1"/>
  <c r="F27" i="1" s="1"/>
  <c r="G27" i="1" s="1"/>
  <c r="H27" i="1" s="1"/>
  <c r="I27" i="1" s="1"/>
  <c r="J27" i="1" s="1"/>
  <c r="K27" i="1" s="1"/>
  <c r="L27" i="1" s="1"/>
  <c r="D24" i="1"/>
  <c r="E24" i="1" s="1"/>
  <c r="F24" i="1" s="1"/>
  <c r="G24" i="1" s="1"/>
  <c r="H24" i="1" s="1"/>
  <c r="I24" i="1" s="1"/>
  <c r="J24" i="1" s="1"/>
  <c r="K24" i="1" s="1"/>
  <c r="L24" i="1" s="1"/>
  <c r="C23" i="1"/>
  <c r="D18" i="1"/>
  <c r="E18" i="1" s="1"/>
  <c r="F18" i="1" s="1"/>
  <c r="G18" i="1" s="1"/>
  <c r="H18" i="1" s="1"/>
  <c r="I18" i="1" s="1"/>
  <c r="J18" i="1" s="1"/>
  <c r="K18" i="1" s="1"/>
  <c r="L18" i="1" s="1"/>
  <c r="C17" i="1"/>
  <c r="C53" i="1" l="1"/>
  <c r="L26" i="1" l="1"/>
</calcChain>
</file>

<file path=xl/sharedStrings.xml><?xml version="1.0" encoding="utf-8"?>
<sst xmlns="http://schemas.openxmlformats.org/spreadsheetml/2006/main" count="95" uniqueCount="83">
  <si>
    <t>FINTECH (IP) - SaaS Case</t>
  </si>
  <si>
    <t>Operating Assumptions</t>
  </si>
  <si>
    <t>Years 2–11</t>
  </si>
  <si>
    <t>IP Assumptions</t>
  </si>
  <si>
    <t>Monthly Subscription Price Increase per Year</t>
  </si>
  <si>
    <t>Initial Customer acquisition</t>
  </si>
  <si>
    <t>Number of Subscribers Increase per Year</t>
  </si>
  <si>
    <t>IP Patent - time</t>
  </si>
  <si>
    <t>years</t>
  </si>
  <si>
    <t>Monthly Cost of Revenue per Subscriber Increase per Year</t>
  </si>
  <si>
    <t>Brand Terminal Value (Year 10)—multiple of EBIT (x)</t>
  </si>
  <si>
    <t>0x</t>
  </si>
  <si>
    <t>Monthly Operating Cost per Subscriber Increase per Year</t>
  </si>
  <si>
    <t>IP Expected Return</t>
  </si>
  <si>
    <t>No Tax Assumed</t>
  </si>
  <si>
    <t>Riskless Rate</t>
  </si>
  <si>
    <t>Variance</t>
  </si>
  <si>
    <t>Using DCF and Black-Scholes Option Pricing Model</t>
  </si>
  <si>
    <t>VC Test</t>
  </si>
  <si>
    <t>EXIT</t>
  </si>
  <si>
    <t>+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</si>
  <si>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</si>
  <si>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</si>
  <si>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</si>
  <si>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</si>
  <si>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</si>
  <si>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</si>
  <si>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</si>
  <si>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</si>
  <si>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</si>
  <si>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</si>
  <si>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 Subscribers - Total Market</t>
  </si>
  <si>
    <t xml:space="preserve"> Subscription Increase per year</t>
  </si>
  <si>
    <t xml:space="preserve">  % Penetration (Market Share) - Acceleration</t>
  </si>
  <si>
    <t>Total Subscribers</t>
  </si>
  <si>
    <t>Revenues per subscriper per month</t>
  </si>
  <si>
    <t xml:space="preserve">     Increase %</t>
  </si>
  <si>
    <t>Cost of Revenues per subscriber per month</t>
  </si>
  <si>
    <t>Operating Expenses per subscriber per month</t>
  </si>
  <si>
    <t>Cash Flows</t>
  </si>
  <si>
    <t>Total Revenues</t>
  </si>
  <si>
    <t>Cost of Revenue</t>
  </si>
  <si>
    <t>Operating Expenses</t>
  </si>
  <si>
    <t>EBIT</t>
  </si>
  <si>
    <t>Terminal Value</t>
  </si>
  <si>
    <t>Cash Flow</t>
  </si>
  <si>
    <t>Present Value</t>
  </si>
  <si>
    <t>Total Present Value (10 year)</t>
  </si>
  <si>
    <t>ASSUMPTIONS</t>
  </si>
  <si>
    <t>BLACK-SCHOLES OPTION PRICING ASSUMPTIONS</t>
  </si>
  <si>
    <t>Market Size =</t>
  </si>
  <si>
    <t>subscibers</t>
  </si>
  <si>
    <t>Standard Deviation  (σ) =</t>
  </si>
  <si>
    <t>Target Market Share (3year) =</t>
  </si>
  <si>
    <t>Expiration (in years)  (T) =</t>
  </si>
  <si>
    <t>Years</t>
  </si>
  <si>
    <t xml:space="preserve"> Total Subscriptions (3-year  Expenditure) =</t>
  </si>
  <si>
    <t>Risk-Free Rate (Annual) (i) =</t>
  </si>
  <si>
    <t>10 year Treasury</t>
  </si>
  <si>
    <t>Monthly Subscription =</t>
  </si>
  <si>
    <t>per month per subscriber</t>
  </si>
  <si>
    <t>Stock Price (S ) =</t>
  </si>
  <si>
    <t>Enteprise Value</t>
  </si>
  <si>
    <t>Initial Acquisition Cost per Customer =</t>
  </si>
  <si>
    <t>per subscriber</t>
  </si>
  <si>
    <t>Exercise Price (X) =</t>
  </si>
  <si>
    <t>Cost of Acquisition (3 years)</t>
  </si>
  <si>
    <t>IP Patent life =</t>
  </si>
  <si>
    <t>Dividend Yield (annual) (δ) =</t>
  </si>
  <si>
    <t xml:space="preserve">Phase III years / IP Life </t>
  </si>
  <si>
    <t>Cost of Delay + Product Replacement =</t>
  </si>
  <si>
    <t>Risk Free Rate =</t>
  </si>
  <si>
    <t>Variance =</t>
  </si>
  <si>
    <t>Probability of Success =</t>
  </si>
  <si>
    <t>USING BLACK-SCHOLES OPTION MODEL</t>
  </si>
  <si>
    <t>INPUT</t>
  </si>
  <si>
    <t>OUTPUT</t>
  </si>
  <si>
    <t>d1 =</t>
  </si>
  <si>
    <t>d2 =</t>
  </si>
  <si>
    <t>N(d1) =</t>
  </si>
  <si>
    <t>N(d2) =</t>
  </si>
  <si>
    <t>Value=</t>
  </si>
  <si>
    <t>FINAL EXAM QUESTION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</si>
</sst>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0.00"/>
    <numFmt numFmtId="167" formatCode="0.0\x"/>
    <numFmt numFmtId="168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sz val="10.5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66FF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44" fontId="8" fillId="0" borderId="1" xfId="2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0" fontId="0" fillId="0" borderId="1" xfId="0" applyNumberFormat="1" applyBorder="1"/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0" xfId="0" applyFont="1"/>
    <xf numFmtId="0" fontId="0" fillId="0" borderId="2" xfId="0" applyBorder="1"/>
    <xf numFmtId="164" fontId="0" fillId="0" borderId="0" xfId="0" applyNumberFormat="1"/>
    <xf numFmtId="165" fontId="5" fillId="0" borderId="0" xfId="3" applyNumberFormat="1" applyFont="1"/>
    <xf numFmtId="165" fontId="1" fillId="0" borderId="2" xfId="3" applyNumberFormat="1" applyFont="1" applyBorder="1"/>
    <xf numFmtId="165" fontId="1" fillId="0" borderId="0" xfId="3" applyNumberFormat="1" applyFont="1"/>
    <xf numFmtId="165" fontId="1" fillId="0" borderId="0" xfId="3" applyNumberFormat="1" applyFont="1" applyBorder="1"/>
    <xf numFmtId="165" fontId="5" fillId="2" borderId="2" xfId="3" applyNumberFormat="1" applyFont="1" applyFill="1" applyBorder="1"/>
    <xf numFmtId="165" fontId="5" fillId="0" borderId="0" xfId="3" applyNumberFormat="1" applyFont="1" applyBorder="1"/>
    <xf numFmtId="165" fontId="5" fillId="0" borderId="2" xfId="3" applyNumberFormat="1" applyFont="1" applyBorder="1"/>
    <xf numFmtId="166" fontId="0" fillId="0" borderId="0" xfId="2" applyNumberFormat="1" applyFont="1"/>
    <xf numFmtId="166" fontId="0" fillId="0" borderId="2" xfId="2" applyNumberFormat="1" applyFont="1" applyBorder="1"/>
    <xf numFmtId="166" fontId="0" fillId="0" borderId="0" xfId="2" applyNumberFormat="1" applyFont="1" applyBorder="1"/>
    <xf numFmtId="6" fontId="0" fillId="0" borderId="0" xfId="0" applyNumberFormat="1"/>
    <xf numFmtId="166" fontId="11" fillId="0" borderId="0" xfId="2" applyNumberFormat="1" applyFont="1"/>
    <xf numFmtId="0" fontId="9" fillId="0" borderId="0" xfId="0" quotePrefix="1" applyFont="1"/>
    <xf numFmtId="0" fontId="0" fillId="0" borderId="0" xfId="0" quotePrefix="1"/>
    <xf numFmtId="164" fontId="0" fillId="0" borderId="5" xfId="0" applyNumberFormat="1" applyBorder="1"/>
    <xf numFmtId="164" fontId="0" fillId="0" borderId="6" xfId="0" applyNumberFormat="1" applyBorder="1"/>
    <xf numFmtId="9" fontId="11" fillId="0" borderId="0" xfId="0" applyNumberFormat="1" applyFont="1"/>
    <xf numFmtId="0" fontId="2" fillId="2" borderId="7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164" fontId="11" fillId="0" borderId="0" xfId="1" applyNumberFormat="1" applyFont="1"/>
    <xf numFmtId="0" fontId="0" fillId="0" borderId="10" xfId="0" applyBorder="1"/>
    <xf numFmtId="165" fontId="10" fillId="0" borderId="0" xfId="3" applyNumberFormat="1" applyFont="1"/>
    <xf numFmtId="164" fontId="10" fillId="0" borderId="0" xfId="1" applyNumberFormat="1" applyFont="1"/>
    <xf numFmtId="8" fontId="11" fillId="0" borderId="0" xfId="1" applyNumberFormat="1" applyFont="1"/>
    <xf numFmtId="0" fontId="11" fillId="0" borderId="0" xfId="0" applyFont="1"/>
    <xf numFmtId="12" fontId="0" fillId="0" borderId="0" xfId="0" quotePrefix="1" applyNumberFormat="1"/>
    <xf numFmtId="10" fontId="11" fillId="0" borderId="0" xfId="3" applyNumberFormat="1" applyFont="1"/>
    <xf numFmtId="0" fontId="13" fillId="0" borderId="0" xfId="0" applyFont="1"/>
    <xf numFmtId="10" fontId="0" fillId="0" borderId="0" xfId="3" applyNumberFormat="1" applyFont="1"/>
    <xf numFmtId="0" fontId="12" fillId="0" borderId="11" xfId="0" applyFont="1" applyBorder="1" applyAlignment="1">
      <alignment horizontal="right"/>
    </xf>
    <xf numFmtId="0" fontId="13" fillId="0" borderId="3" xfId="0" applyFont="1" applyBorder="1"/>
    <xf numFmtId="10" fontId="0" fillId="0" borderId="3" xfId="3" applyNumberFormat="1" applyFont="1" applyBorder="1"/>
    <xf numFmtId="0" fontId="0" fillId="0" borderId="3" xfId="0" applyBorder="1"/>
    <xf numFmtId="0" fontId="0" fillId="0" borderId="12" xfId="0" applyBorder="1"/>
    <xf numFmtId="0" fontId="14" fillId="3" borderId="13" xfId="0" applyFont="1" applyFill="1" applyBorder="1" applyAlignment="1">
      <alignment horizontal="centerContinuous"/>
    </xf>
    <xf numFmtId="0" fontId="14" fillId="3" borderId="14" xfId="0" applyFont="1" applyFill="1" applyBorder="1" applyAlignment="1">
      <alignment horizontal="centerContinuous"/>
    </xf>
    <xf numFmtId="0" fontId="14" fillId="3" borderId="15" xfId="0" applyFont="1" applyFill="1" applyBorder="1" applyAlignment="1">
      <alignment horizontal="centerContinuous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14" fillId="0" borderId="24" xfId="0" applyFont="1" applyBorder="1" applyAlignment="1">
      <alignment horizontal="right"/>
    </xf>
    <xf numFmtId="164" fontId="0" fillId="4" borderId="20" xfId="1" applyNumberFormat="1" applyFont="1" applyFill="1" applyBorder="1"/>
    <xf numFmtId="164" fontId="10" fillId="4" borderId="20" xfId="0" applyNumberFormat="1" applyFont="1" applyFill="1" applyBorder="1"/>
    <xf numFmtId="166" fontId="0" fillId="4" borderId="20" xfId="2" applyNumberFormat="1" applyFont="1" applyFill="1" applyBorder="1"/>
    <xf numFmtId="164" fontId="0" fillId="4" borderId="20" xfId="0" applyNumberFormat="1" applyFill="1" applyBorder="1"/>
    <xf numFmtId="0" fontId="0" fillId="2" borderId="16" xfId="0" applyFill="1" applyBorder="1"/>
    <xf numFmtId="164" fontId="12" fillId="4" borderId="20" xfId="1" applyNumberFormat="1" applyFont="1" applyFill="1" applyBorder="1" applyAlignment="1">
      <alignment horizontal="center"/>
    </xf>
    <xf numFmtId="10" fontId="12" fillId="4" borderId="20" xfId="3" applyNumberFormat="1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9" fontId="12" fillId="4" borderId="20" xfId="3" applyFont="1" applyFill="1" applyBorder="1" applyAlignment="1">
      <alignment horizontal="center"/>
    </xf>
    <xf numFmtId="9" fontId="12" fillId="4" borderId="20" xfId="0" applyNumberFormat="1" applyFont="1" applyFill="1" applyBorder="1" applyAlignment="1">
      <alignment horizontal="center"/>
    </xf>
    <xf numFmtId="168" fontId="0" fillId="4" borderId="19" xfId="0" quotePrefix="1" applyNumberFormat="1" applyFill="1" applyBorder="1" applyAlignment="1">
      <alignment horizontal="center"/>
    </xf>
    <xf numFmtId="168" fontId="0" fillId="4" borderId="22" xfId="0" quotePrefix="1" applyNumberFormat="1" applyFill="1" applyBorder="1" applyAlignment="1">
      <alignment horizontal="center"/>
    </xf>
    <xf numFmtId="168" fontId="0" fillId="4" borderId="23" xfId="0" quotePrefix="1" applyNumberFormat="1" applyFill="1" applyBorder="1" applyAlignment="1">
      <alignment horizontal="center"/>
    </xf>
    <xf numFmtId="164" fontId="14" fillId="4" borderId="26" xfId="1" quotePrefix="1" applyNumberFormat="1" applyFont="1" applyFill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Border="1"/>
    <xf numFmtId="0" fontId="14" fillId="3" borderId="29" xfId="0" applyFont="1" applyFill="1" applyBorder="1" applyAlignment="1">
      <alignment horizontal="centerContinuous"/>
    </xf>
    <xf numFmtId="10" fontId="12" fillId="4" borderId="27" xfId="3" applyNumberFormat="1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9" fontId="12" fillId="4" borderId="28" xfId="3" applyFont="1" applyFill="1" applyBorder="1" applyAlignment="1">
      <alignment horizontal="center"/>
    </xf>
    <xf numFmtId="164" fontId="12" fillId="4" borderId="28" xfId="1" applyNumberFormat="1" applyFont="1" applyFill="1" applyBorder="1" applyAlignment="1">
      <alignment horizontal="center"/>
    </xf>
    <xf numFmtId="9" fontId="12" fillId="4" borderId="28" xfId="0" applyNumberFormat="1" applyFont="1" applyFill="1" applyBorder="1" applyAlignment="1">
      <alignment horizontal="center"/>
    </xf>
    <xf numFmtId="0" fontId="0" fillId="4" borderId="20" xfId="0" applyFill="1" applyBorder="1"/>
    <xf numFmtId="2" fontId="0" fillId="0" borderId="1" xfId="0" applyNumberFormat="1" applyBorder="1"/>
    <xf numFmtId="167" fontId="1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4" borderId="2" xfId="1" applyNumberFormat="1" applyFont="1" applyFill="1" applyBorder="1" applyAlignment="1">
      <alignment vertical="center"/>
    </xf>
    <xf numFmtId="9" fontId="11" fillId="0" borderId="0" xfId="0" applyNumberFormat="1" applyFont="1" applyAlignment="1">
      <alignment vertical="center"/>
    </xf>
    <xf numFmtId="164" fontId="0" fillId="4" borderId="20" xfId="0" applyNumberFormat="1" applyFill="1" applyBorder="1" applyAlignment="1">
      <alignment vertical="center"/>
    </xf>
    <xf numFmtId="164" fontId="0" fillId="4" borderId="25" xfId="0" applyNumberFormat="1" applyFill="1" applyBorder="1" applyAlignment="1">
      <alignment vertical="center"/>
    </xf>
    <xf numFmtId="164" fontId="0" fillId="4" borderId="20" xfId="1" applyNumberFormat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A6B1E-A7E2-4FD0-B1B0-5380F9A5968B}">
  <dimension ref="A1:L64"/>
  <sheetViews>
    <sheetView tabSelected="1" topLeftCell="B1" workbookViewId="0">
      <selection activeCell="H37" sqref="H37"/>
    </sheetView>
  </sheetViews>
  <sheetFormatPr defaultRowHeight="14.5" x14ac:dyDescent="0.35"/>
  <cols>
    <col min="1" max="1" width="45.54296875" customWidth="1"/>
    <col min="2" max="2" width="5.36328125" customWidth="1"/>
    <col min="3" max="3" width="13.81640625" customWidth="1"/>
    <col min="4" max="7" width="11.90625" customWidth="1"/>
    <col min="8" max="8" width="14" customWidth="1"/>
    <col min="9" max="11" width="11.90625" customWidth="1"/>
    <col min="12" max="12" width="13.36328125" customWidth="1"/>
    <col min="13" max="14" width="12.26953125" customWidth="1"/>
    <col min="15" max="17" width="8.26953125" customWidth="1"/>
  </cols>
  <sheetData>
    <row r="1" spans="1:12" ht="23.5" x14ac:dyDescent="0.55000000000000004">
      <c r="A1" s="1" t="s">
        <v>0</v>
      </c>
      <c r="B1" s="1"/>
    </row>
    <row r="2" spans="1:12" ht="15" customHeight="1" x14ac:dyDescent="0.55000000000000004">
      <c r="A2" s="1"/>
      <c r="B2" s="1"/>
    </row>
    <row r="3" spans="1:12" ht="20.5" customHeight="1" x14ac:dyDescent="0.55000000000000004">
      <c r="A3" s="2" t="s">
        <v>82</v>
      </c>
      <c r="B3" s="1"/>
    </row>
    <row r="4" spans="1:12" ht="9.75" customHeight="1" x14ac:dyDescent="0.55000000000000004">
      <c r="B4" s="1"/>
      <c r="C4" s="3"/>
    </row>
    <row r="5" spans="1:12" ht="23" customHeight="1" x14ac:dyDescent="0.35">
      <c r="A5" s="4" t="s">
        <v>1</v>
      </c>
      <c r="B5" s="4"/>
      <c r="C5" s="5" t="s">
        <v>2</v>
      </c>
      <c r="E5" s="6" t="s">
        <v>3</v>
      </c>
      <c r="F5" s="6"/>
      <c r="G5" s="6"/>
      <c r="H5" s="6"/>
      <c r="I5" s="6"/>
      <c r="J5" s="6"/>
    </row>
    <row r="6" spans="1:12" ht="23" customHeight="1" x14ac:dyDescent="0.55000000000000004">
      <c r="A6" s="7" t="s">
        <v>4</v>
      </c>
      <c r="B6" s="8"/>
      <c r="C6" s="9">
        <v>0.05</v>
      </c>
      <c r="E6" s="10" t="s">
        <v>5</v>
      </c>
      <c r="F6" s="8"/>
      <c r="G6" s="11"/>
      <c r="H6" s="11"/>
      <c r="I6" s="12">
        <v>400</v>
      </c>
      <c r="J6" s="11"/>
    </row>
    <row r="7" spans="1:12" ht="23" customHeight="1" x14ac:dyDescent="0.55000000000000004">
      <c r="A7" s="7" t="s">
        <v>6</v>
      </c>
      <c r="B7" s="8"/>
      <c r="C7" s="9">
        <v>0.02</v>
      </c>
      <c r="E7" s="10" t="s">
        <v>7</v>
      </c>
      <c r="F7" s="8"/>
      <c r="G7" s="11"/>
      <c r="H7" s="11"/>
      <c r="I7" s="13">
        <v>10</v>
      </c>
      <c r="J7" s="11" t="s">
        <v>8</v>
      </c>
    </row>
    <row r="8" spans="1:12" ht="23" customHeight="1" x14ac:dyDescent="0.55000000000000004">
      <c r="A8" s="7" t="s">
        <v>9</v>
      </c>
      <c r="B8" s="8"/>
      <c r="C8" s="9">
        <v>0.03</v>
      </c>
      <c r="E8" s="10" t="s">
        <v>10</v>
      </c>
      <c r="F8" s="8"/>
      <c r="G8" s="11"/>
      <c r="H8" s="11"/>
      <c r="I8" s="14" t="s">
        <v>11</v>
      </c>
      <c r="J8" s="11"/>
    </row>
    <row r="9" spans="1:12" ht="23" customHeight="1" x14ac:dyDescent="0.55000000000000004">
      <c r="A9" s="7" t="s">
        <v>12</v>
      </c>
      <c r="B9" s="8"/>
      <c r="C9" s="9">
        <v>0.05</v>
      </c>
      <c r="E9" s="10" t="s">
        <v>13</v>
      </c>
      <c r="F9" s="8"/>
      <c r="G9" s="11"/>
      <c r="H9" s="11"/>
      <c r="I9" s="15">
        <v>0.25</v>
      </c>
      <c r="J9" s="11"/>
    </row>
    <row r="10" spans="1:12" ht="23" customHeight="1" x14ac:dyDescent="0.55000000000000004">
      <c r="A10" s="7" t="s">
        <v>14</v>
      </c>
      <c r="B10" s="8"/>
      <c r="C10" s="16"/>
      <c r="E10" s="10" t="s">
        <v>15</v>
      </c>
      <c r="F10" s="11"/>
      <c r="G10" s="11"/>
      <c r="H10" s="11"/>
      <c r="I10" s="17">
        <v>0.03</v>
      </c>
      <c r="J10" s="11"/>
    </row>
    <row r="11" spans="1:12" ht="23" customHeight="1" x14ac:dyDescent="0.55000000000000004">
      <c r="A11" s="18"/>
      <c r="B11" s="1"/>
      <c r="C11" s="19"/>
      <c r="E11" s="10" t="s">
        <v>16</v>
      </c>
      <c r="F11" s="11"/>
      <c r="G11" s="11"/>
      <c r="H11" s="11"/>
      <c r="I11" s="99">
        <v>0.1</v>
      </c>
      <c r="J11" s="11"/>
    </row>
    <row r="12" spans="1:12" ht="23" customHeight="1" x14ac:dyDescent="0.35"/>
    <row r="13" spans="1:12" ht="23" customHeight="1" x14ac:dyDescent="0.35">
      <c r="A13" s="20" t="s">
        <v>17</v>
      </c>
      <c r="B13" s="20"/>
      <c r="C13" s="21"/>
      <c r="D13" s="21"/>
      <c r="E13" s="22" t="s">
        <v>18</v>
      </c>
      <c r="F13" s="21"/>
      <c r="H13" s="21"/>
      <c r="I13" s="21"/>
      <c r="J13" s="21"/>
      <c r="K13" s="21"/>
      <c r="L13" s="23" t="s">
        <v>19</v>
      </c>
    </row>
    <row r="14" spans="1:12" ht="23" customHeight="1" x14ac:dyDescent="0.35">
      <c r="A14" s="18" t="s">
        <v>20</v>
      </c>
      <c r="C14" s="21">
        <v>1</v>
      </c>
      <c r="D14" s="21">
        <v>2</v>
      </c>
      <c r="E14" s="24">
        <v>3</v>
      </c>
      <c r="F14" s="21">
        <v>4</v>
      </c>
      <c r="G14" s="21">
        <v>5</v>
      </c>
      <c r="H14" s="21">
        <v>6</v>
      </c>
      <c r="I14" s="21">
        <v>7</v>
      </c>
      <c r="J14" s="21">
        <v>8</v>
      </c>
      <c r="K14" s="21">
        <v>9</v>
      </c>
      <c r="L14" s="24">
        <v>10</v>
      </c>
    </row>
    <row r="15" spans="1:12" ht="23" customHeight="1" x14ac:dyDescent="0.35">
      <c r="C15" s="25" t="s">
        <v>21</v>
      </c>
      <c r="D15" s="25" t="s">
        <v>22</v>
      </c>
      <c r="E15" s="26" t="s">
        <v>23</v>
      </c>
      <c r="F15" s="25" t="s">
        <v>24</v>
      </c>
      <c r="G15" s="25" t="s">
        <v>25</v>
      </c>
      <c r="H15" s="25" t="s">
        <v>26</v>
      </c>
      <c r="I15" s="25" t="s">
        <v>27</v>
      </c>
      <c r="J15" s="25" t="s">
        <v>28</v>
      </c>
      <c r="K15" s="25" t="s">
        <v>29</v>
      </c>
      <c r="L15" s="26" t="s">
        <v>30</v>
      </c>
    </row>
    <row r="16" spans="1:12" ht="23" customHeight="1" x14ac:dyDescent="0.35">
      <c r="A16" s="27" t="s">
        <v>3</v>
      </c>
      <c r="E16" s="28"/>
      <c r="L16" s="28"/>
    </row>
    <row r="17" spans="1:12" ht="23" customHeight="1" x14ac:dyDescent="0.35">
      <c r="A17" t="s">
        <v>31</v>
      </c>
      <c r="C17" s="3">
        <f>+C43</f>
        <v>10000000</v>
      </c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23" customHeight="1" x14ac:dyDescent="0.35">
      <c r="A18" t="s">
        <v>32</v>
      </c>
      <c r="C18" s="29"/>
      <c r="D18" s="30">
        <f>+C7</f>
        <v>0.02</v>
      </c>
      <c r="E18" s="31">
        <f>+D18</f>
        <v>0.02</v>
      </c>
      <c r="F18" s="32">
        <f t="shared" ref="F18:L18" si="0">+E18</f>
        <v>0.02</v>
      </c>
      <c r="G18" s="33">
        <f t="shared" si="0"/>
        <v>0.02</v>
      </c>
      <c r="H18" s="32">
        <f t="shared" si="0"/>
        <v>0.02</v>
      </c>
      <c r="I18" s="32">
        <f t="shared" si="0"/>
        <v>0.02</v>
      </c>
      <c r="J18" s="32">
        <f t="shared" si="0"/>
        <v>0.02</v>
      </c>
      <c r="K18" s="32">
        <f t="shared" si="0"/>
        <v>0.02</v>
      </c>
      <c r="L18" s="31">
        <f t="shared" si="0"/>
        <v>0.02</v>
      </c>
    </row>
    <row r="19" spans="1:12" ht="23" customHeight="1" x14ac:dyDescent="0.35">
      <c r="A19" t="s">
        <v>33</v>
      </c>
      <c r="C19" s="30">
        <v>1E-3</v>
      </c>
      <c r="D19" s="30">
        <v>0.02</v>
      </c>
      <c r="E19" s="34">
        <v>0.04</v>
      </c>
      <c r="F19" s="30">
        <v>0.06</v>
      </c>
      <c r="G19" s="35">
        <v>0.1</v>
      </c>
      <c r="H19" s="30">
        <v>0.12</v>
      </c>
      <c r="I19" s="30">
        <v>0.14000000000000001</v>
      </c>
      <c r="J19" s="30">
        <v>0.16</v>
      </c>
      <c r="K19" s="30">
        <v>0.18</v>
      </c>
      <c r="L19" s="36">
        <v>0.2</v>
      </c>
    </row>
    <row r="20" spans="1:12" ht="23" customHeight="1" x14ac:dyDescent="0.35">
      <c r="A20" s="27"/>
      <c r="E20" s="28"/>
      <c r="L20" s="28"/>
    </row>
    <row r="21" spans="1:12" ht="23" customHeight="1" x14ac:dyDescent="0.35">
      <c r="A21" t="s">
        <v>34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23" customHeight="1" x14ac:dyDescent="0.35">
      <c r="C22" s="29"/>
      <c r="E22" s="28"/>
    </row>
    <row r="23" spans="1:12" ht="23" customHeight="1" x14ac:dyDescent="0.35">
      <c r="A23" t="s">
        <v>35</v>
      </c>
      <c r="C23" s="37">
        <f>+C46</f>
        <v>20</v>
      </c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23" customHeight="1" x14ac:dyDescent="0.35">
      <c r="A24" t="s">
        <v>36</v>
      </c>
      <c r="C24" s="40"/>
      <c r="D24" s="30">
        <f>+C6</f>
        <v>0.05</v>
      </c>
      <c r="E24" s="31">
        <f>+D24</f>
        <v>0.05</v>
      </c>
      <c r="F24" s="32">
        <f>+E24</f>
        <v>0.05</v>
      </c>
      <c r="G24" s="33">
        <f t="shared" ref="G24:L24" si="1">+F24</f>
        <v>0.05</v>
      </c>
      <c r="H24" s="32">
        <f t="shared" si="1"/>
        <v>0.05</v>
      </c>
      <c r="I24" s="32">
        <f t="shared" si="1"/>
        <v>0.05</v>
      </c>
      <c r="J24" s="32">
        <f t="shared" si="1"/>
        <v>0.05</v>
      </c>
      <c r="K24" s="32">
        <f t="shared" si="1"/>
        <v>0.05</v>
      </c>
      <c r="L24" s="31">
        <f t="shared" si="1"/>
        <v>0.05</v>
      </c>
    </row>
    <row r="25" spans="1:12" ht="23" customHeight="1" x14ac:dyDescent="0.35">
      <c r="C25" s="40"/>
      <c r="D25" s="30"/>
      <c r="E25" s="36"/>
      <c r="F25" s="30"/>
      <c r="G25" s="35"/>
      <c r="H25" s="30"/>
      <c r="I25" s="30"/>
      <c r="J25" s="30"/>
      <c r="K25" s="30"/>
      <c r="L25" s="36"/>
    </row>
    <row r="26" spans="1:12" ht="23" customHeight="1" x14ac:dyDescent="0.35">
      <c r="A26" t="s">
        <v>37</v>
      </c>
      <c r="C26" s="41">
        <v>3</v>
      </c>
      <c r="D26" s="37"/>
      <c r="E26" s="38"/>
      <c r="F26" s="37"/>
      <c r="G26" s="39"/>
      <c r="H26" s="37"/>
      <c r="I26" s="37"/>
      <c r="J26" s="37"/>
      <c r="K26" s="37"/>
      <c r="L26" s="38">
        <f t="shared" ref="E26:L26" si="2">+K26*(1+L27)</f>
        <v>0</v>
      </c>
    </row>
    <row r="27" spans="1:12" ht="23" customHeight="1" x14ac:dyDescent="0.35">
      <c r="A27" t="s">
        <v>36</v>
      </c>
      <c r="C27" s="40"/>
      <c r="D27" s="30">
        <v>0.02</v>
      </c>
      <c r="E27" s="36">
        <f>+D27</f>
        <v>0.02</v>
      </c>
      <c r="F27" s="30">
        <f t="shared" ref="F27:L27" si="3">+E27</f>
        <v>0.02</v>
      </c>
      <c r="G27" s="35">
        <f t="shared" si="3"/>
        <v>0.02</v>
      </c>
      <c r="H27" s="30">
        <f t="shared" si="3"/>
        <v>0.02</v>
      </c>
      <c r="I27" s="30">
        <f t="shared" si="3"/>
        <v>0.02</v>
      </c>
      <c r="J27" s="30">
        <f t="shared" si="3"/>
        <v>0.02</v>
      </c>
      <c r="K27" s="30">
        <f t="shared" si="3"/>
        <v>0.02</v>
      </c>
      <c r="L27" s="36">
        <f t="shared" si="3"/>
        <v>0.02</v>
      </c>
    </row>
    <row r="28" spans="1:12" ht="23" customHeight="1" x14ac:dyDescent="0.35">
      <c r="C28" s="40"/>
      <c r="D28" s="30"/>
      <c r="E28" s="36"/>
      <c r="F28" s="30"/>
      <c r="G28" s="35"/>
      <c r="H28" s="30"/>
      <c r="I28" s="30"/>
      <c r="J28" s="30"/>
      <c r="K28" s="30"/>
      <c r="L28" s="36"/>
    </row>
    <row r="29" spans="1:12" ht="23" customHeight="1" x14ac:dyDescent="0.35">
      <c r="A29" t="s">
        <v>38</v>
      </c>
      <c r="C29" s="41">
        <v>2</v>
      </c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23" customHeight="1" x14ac:dyDescent="0.35">
      <c r="A30" t="s">
        <v>36</v>
      </c>
      <c r="D30" s="30">
        <v>0.02</v>
      </c>
      <c r="E30" s="36">
        <f>+D30</f>
        <v>0.02</v>
      </c>
      <c r="F30" s="30">
        <f t="shared" ref="F30:L30" si="4">+E30</f>
        <v>0.02</v>
      </c>
      <c r="G30" s="35">
        <f t="shared" si="4"/>
        <v>0.02</v>
      </c>
      <c r="H30" s="30">
        <f t="shared" si="4"/>
        <v>0.02</v>
      </c>
      <c r="I30" s="30">
        <f t="shared" si="4"/>
        <v>0.02</v>
      </c>
      <c r="J30" s="30">
        <f t="shared" si="4"/>
        <v>0.02</v>
      </c>
      <c r="K30" s="30">
        <f t="shared" si="4"/>
        <v>0.02</v>
      </c>
      <c r="L30" s="36">
        <f t="shared" si="4"/>
        <v>0.02</v>
      </c>
    </row>
    <row r="31" spans="1:12" ht="23" customHeight="1" x14ac:dyDescent="0.35">
      <c r="E31" s="28"/>
      <c r="L31" s="28"/>
    </row>
    <row r="32" spans="1:12" ht="23" customHeight="1" x14ac:dyDescent="0.35">
      <c r="A32" s="42" t="s">
        <v>39</v>
      </c>
      <c r="B32" s="43"/>
      <c r="E32" s="28"/>
      <c r="L32" s="28"/>
    </row>
    <row r="33" spans="1:12" ht="23" customHeight="1" x14ac:dyDescent="0.35">
      <c r="A33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3" customHeight="1" x14ac:dyDescent="0.35">
      <c r="A34" t="s">
        <v>41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23" customHeight="1" x14ac:dyDescent="0.35">
      <c r="A35" t="s">
        <v>42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23" customHeight="1" thickBot="1" x14ac:dyDescent="0.4">
      <c r="A36" t="s">
        <v>43</v>
      </c>
      <c r="C36" s="44"/>
      <c r="D36" s="44"/>
      <c r="E36" s="45"/>
      <c r="F36" s="44"/>
      <c r="G36" s="44"/>
      <c r="H36" s="44"/>
      <c r="I36" s="44"/>
      <c r="J36" s="44"/>
      <c r="K36" s="44"/>
      <c r="L36" s="44"/>
    </row>
    <row r="37" spans="1:12" ht="23" customHeight="1" thickTop="1" x14ac:dyDescent="0.35">
      <c r="A37" t="s">
        <v>44</v>
      </c>
      <c r="B37" s="100">
        <v>6</v>
      </c>
      <c r="C37" s="101"/>
      <c r="D37" s="102"/>
      <c r="E37" s="103"/>
      <c r="F37" s="102"/>
      <c r="G37" s="102"/>
      <c r="H37" s="102"/>
      <c r="I37" s="102"/>
      <c r="J37" s="102"/>
      <c r="K37" s="102"/>
      <c r="L37" s="104"/>
    </row>
    <row r="38" spans="1:12" ht="23" customHeight="1" x14ac:dyDescent="0.35">
      <c r="A38" t="s">
        <v>45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2" ht="23" customHeight="1" x14ac:dyDescent="0.35">
      <c r="A39" t="s">
        <v>46</v>
      </c>
      <c r="B39" s="105">
        <v>0.25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ht="23" customHeight="1" x14ac:dyDescent="0.35">
      <c r="A40" t="s">
        <v>47</v>
      </c>
      <c r="B40" s="102"/>
      <c r="C40" s="106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23" customHeight="1" x14ac:dyDescent="0.35"/>
    <row r="42" spans="1:12" ht="23" customHeight="1" thickBot="1" x14ac:dyDescent="0.4">
      <c r="A42" s="47" t="s">
        <v>48</v>
      </c>
      <c r="B42" s="48"/>
      <c r="C42" s="48"/>
      <c r="D42" s="48"/>
      <c r="E42" s="48"/>
      <c r="F42" s="47" t="s">
        <v>49</v>
      </c>
      <c r="G42" s="48"/>
      <c r="H42" s="79"/>
      <c r="I42" s="48"/>
      <c r="J42" s="49"/>
    </row>
    <row r="43" spans="1:12" ht="23" customHeight="1" thickTop="1" x14ac:dyDescent="0.35">
      <c r="A43" s="50" t="s">
        <v>50</v>
      </c>
      <c r="B43" s="51"/>
      <c r="C43" s="52">
        <v>10000000</v>
      </c>
      <c r="D43" t="s">
        <v>51</v>
      </c>
      <c r="F43" s="50"/>
      <c r="G43" s="51" t="s">
        <v>52</v>
      </c>
      <c r="H43" s="81"/>
      <c r="J43" s="53"/>
    </row>
    <row r="44" spans="1:12" ht="23" customHeight="1" x14ac:dyDescent="0.35">
      <c r="A44" s="50" t="s">
        <v>53</v>
      </c>
      <c r="B44" s="51"/>
      <c r="C44" s="54">
        <f>+E19</f>
        <v>0.04</v>
      </c>
      <c r="F44" s="50"/>
      <c r="G44" s="51" t="s">
        <v>54</v>
      </c>
      <c r="H44" s="82"/>
      <c r="I44" t="s">
        <v>55</v>
      </c>
      <c r="J44" s="53"/>
    </row>
    <row r="45" spans="1:12" ht="23" customHeight="1" x14ac:dyDescent="0.35">
      <c r="A45" s="50" t="s">
        <v>56</v>
      </c>
      <c r="B45" s="51"/>
      <c r="C45" s="55">
        <f>+C44*C43</f>
        <v>400000</v>
      </c>
      <c r="D45" t="s">
        <v>51</v>
      </c>
      <c r="F45" s="50"/>
      <c r="G45" s="51" t="s">
        <v>57</v>
      </c>
      <c r="H45" s="83"/>
      <c r="I45" s="43" t="s">
        <v>58</v>
      </c>
      <c r="J45" s="53"/>
    </row>
    <row r="46" spans="1:12" ht="23" customHeight="1" x14ac:dyDescent="0.35">
      <c r="A46" s="50" t="s">
        <v>59</v>
      </c>
      <c r="B46" s="51"/>
      <c r="C46" s="56">
        <v>20</v>
      </c>
      <c r="D46" t="s">
        <v>60</v>
      </c>
      <c r="F46" s="50"/>
      <c r="G46" s="51" t="s">
        <v>61</v>
      </c>
      <c r="H46" s="80"/>
      <c r="I46" t="s">
        <v>62</v>
      </c>
      <c r="J46" s="53"/>
    </row>
    <row r="47" spans="1:12" ht="23" customHeight="1" x14ac:dyDescent="0.35">
      <c r="A47" s="50" t="s">
        <v>63</v>
      </c>
      <c r="B47" s="51"/>
      <c r="C47" s="56">
        <v>400</v>
      </c>
      <c r="D47" t="s">
        <v>64</v>
      </c>
      <c r="F47" s="50"/>
      <c r="G47" s="51" t="s">
        <v>65</v>
      </c>
      <c r="H47" s="80"/>
      <c r="I47" t="s">
        <v>66</v>
      </c>
      <c r="J47" s="53"/>
    </row>
    <row r="48" spans="1:12" ht="23" customHeight="1" x14ac:dyDescent="0.35">
      <c r="A48" s="50" t="s">
        <v>67</v>
      </c>
      <c r="B48" s="51"/>
      <c r="C48" s="57">
        <v>10</v>
      </c>
      <c r="D48" t="s">
        <v>8</v>
      </c>
      <c r="F48" s="50"/>
      <c r="G48" s="51" t="s">
        <v>68</v>
      </c>
      <c r="H48" s="84"/>
      <c r="I48" t="s">
        <v>69</v>
      </c>
      <c r="J48" s="53"/>
    </row>
    <row r="49" spans="1:10" ht="23" customHeight="1" x14ac:dyDescent="0.35">
      <c r="A49" s="50" t="s">
        <v>70</v>
      </c>
      <c r="B49" s="51"/>
      <c r="C49" s="46">
        <v>0.2</v>
      </c>
      <c r="D49" s="58">
        <f>+C49*C48/C48</f>
        <v>0.2</v>
      </c>
      <c r="E49" t="s">
        <v>8</v>
      </c>
      <c r="F49" s="50"/>
      <c r="G49" s="51"/>
      <c r="H49" s="46"/>
      <c r="I49" s="58"/>
      <c r="J49" s="53"/>
    </row>
    <row r="50" spans="1:10" ht="23" customHeight="1" x14ac:dyDescent="0.35">
      <c r="A50" s="50" t="s">
        <v>71</v>
      </c>
      <c r="B50" s="51"/>
      <c r="C50" s="46">
        <v>0.03</v>
      </c>
      <c r="F50" s="50"/>
      <c r="G50" s="51"/>
      <c r="H50" s="46"/>
      <c r="J50" s="53"/>
    </row>
    <row r="51" spans="1:10" ht="23" customHeight="1" x14ac:dyDescent="0.35">
      <c r="A51" s="50" t="s">
        <v>72</v>
      </c>
      <c r="B51" s="51"/>
      <c r="C51" s="59">
        <v>0.1</v>
      </c>
      <c r="F51" s="50"/>
      <c r="G51" s="51"/>
      <c r="H51" s="59"/>
      <c r="J51" s="53"/>
    </row>
    <row r="52" spans="1:10" ht="23" customHeight="1" x14ac:dyDescent="0.35">
      <c r="A52" s="50"/>
      <c r="B52" s="60"/>
      <c r="F52" s="50"/>
      <c r="G52" s="60"/>
      <c r="H52" s="61"/>
      <c r="J52" s="53"/>
    </row>
    <row r="53" spans="1:10" ht="23" customHeight="1" x14ac:dyDescent="0.35">
      <c r="A53" s="62" t="s">
        <v>73</v>
      </c>
      <c r="B53" s="63"/>
      <c r="C53" s="64">
        <f>+H43*0.64</f>
        <v>0</v>
      </c>
      <c r="D53" s="65"/>
      <c r="E53" s="65"/>
      <c r="F53" s="62"/>
      <c r="G53" s="63"/>
      <c r="H53" s="64"/>
      <c r="I53" s="65"/>
      <c r="J53" s="66"/>
    </row>
    <row r="54" spans="1:10" ht="23" customHeight="1" x14ac:dyDescent="0.35">
      <c r="A54" s="60"/>
      <c r="B54" s="60"/>
    </row>
    <row r="55" spans="1:10" ht="23" customHeight="1" thickBot="1" x14ac:dyDescent="0.4">
      <c r="A55" s="60" t="s">
        <v>74</v>
      </c>
      <c r="B55" s="60"/>
    </row>
    <row r="56" spans="1:10" ht="23" customHeight="1" thickBot="1" x14ac:dyDescent="0.4">
      <c r="A56" s="67" t="s">
        <v>75</v>
      </c>
      <c r="B56" s="68"/>
      <c r="C56" s="92"/>
      <c r="D56" s="68" t="s">
        <v>76</v>
      </c>
      <c r="E56" s="69"/>
    </row>
    <row r="57" spans="1:10" ht="23" customHeight="1" x14ac:dyDescent="0.35">
      <c r="A57" s="70" t="s">
        <v>52</v>
      </c>
      <c r="B57" s="71"/>
      <c r="C57" s="93"/>
      <c r="D57" s="89" t="s">
        <v>77</v>
      </c>
      <c r="E57" s="85"/>
    </row>
    <row r="58" spans="1:10" ht="23" customHeight="1" x14ac:dyDescent="0.35">
      <c r="A58" s="72" t="s">
        <v>54</v>
      </c>
      <c r="B58" s="73"/>
      <c r="C58" s="94"/>
      <c r="D58" s="90" t="s">
        <v>78</v>
      </c>
      <c r="E58" s="86"/>
    </row>
    <row r="59" spans="1:10" ht="23" customHeight="1" x14ac:dyDescent="0.35">
      <c r="A59" s="72" t="s">
        <v>57</v>
      </c>
      <c r="B59" s="73"/>
      <c r="C59" s="95"/>
      <c r="D59" s="90" t="s">
        <v>79</v>
      </c>
      <c r="E59" s="87"/>
    </row>
    <row r="60" spans="1:10" ht="23" customHeight="1" x14ac:dyDescent="0.35">
      <c r="A60" s="72" t="s">
        <v>61</v>
      </c>
      <c r="B60" s="73"/>
      <c r="C60" s="96"/>
      <c r="D60" s="90" t="s">
        <v>80</v>
      </c>
      <c r="E60" s="86"/>
    </row>
    <row r="61" spans="1:10" ht="23" customHeight="1" x14ac:dyDescent="0.35">
      <c r="A61" s="72" t="s">
        <v>65</v>
      </c>
      <c r="B61" s="73"/>
      <c r="C61" s="96"/>
      <c r="D61" s="91"/>
      <c r="E61" s="98"/>
    </row>
    <row r="62" spans="1:10" ht="23" customHeight="1" x14ac:dyDescent="0.35">
      <c r="A62" s="72" t="s">
        <v>68</v>
      </c>
      <c r="B62" s="73"/>
      <c r="C62" s="97"/>
    </row>
    <row r="63" spans="1:10" ht="23" customHeight="1" thickBot="1" x14ac:dyDescent="0.4"/>
    <row r="64" spans="1:10" ht="23" customHeight="1" thickBot="1" x14ac:dyDescent="0.4">
      <c r="D64" s="74" t="s">
        <v>81</v>
      </c>
      <c r="E64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2021-12-01T22:51:49Z</dcterms:created>
  <dcterms:modified xsi:type="dcterms:W3CDTF">2021-12-01T23:13:30Z</dcterms:modified>
</cp:coreProperties>
</file>