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roussiotis\Desktop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A109" i="1" l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M130" i="1"/>
  <c r="N130" i="1"/>
  <c r="O130" i="1"/>
  <c r="P130" i="1"/>
  <c r="M131" i="1"/>
  <c r="N131" i="1"/>
  <c r="O131" i="1"/>
  <c r="P131" i="1"/>
  <c r="M132" i="1"/>
  <c r="N132" i="1"/>
  <c r="O132" i="1"/>
  <c r="P132" i="1"/>
  <c r="M133" i="1"/>
  <c r="N133" i="1"/>
  <c r="O133" i="1"/>
  <c r="P133" i="1"/>
  <c r="M125" i="1"/>
  <c r="N125" i="1"/>
  <c r="O125" i="1"/>
  <c r="P125" i="1"/>
  <c r="M126" i="1"/>
  <c r="N126" i="1"/>
  <c r="O126" i="1"/>
  <c r="P126" i="1"/>
  <c r="M127" i="1"/>
  <c r="N127" i="1"/>
  <c r="O127" i="1"/>
  <c r="P127" i="1"/>
  <c r="M117" i="1"/>
  <c r="N117" i="1"/>
  <c r="O117" i="1"/>
  <c r="P117" i="1"/>
  <c r="M114" i="1"/>
  <c r="N114" i="1" s="1"/>
  <c r="M115" i="1"/>
  <c r="N115" i="1" s="1"/>
  <c r="O115" i="1" s="1"/>
  <c r="P115" i="1" s="1"/>
  <c r="M116" i="1"/>
  <c r="N116" i="1" s="1"/>
  <c r="O116" i="1" s="1"/>
  <c r="P116" i="1" s="1"/>
  <c r="N109" i="1"/>
  <c r="O109" i="1"/>
  <c r="P109" i="1" s="1"/>
  <c r="N110" i="1"/>
  <c r="O110" i="1"/>
  <c r="P110" i="1"/>
  <c r="N111" i="1"/>
  <c r="O111" i="1"/>
  <c r="P111" i="1"/>
  <c r="N120" i="1"/>
  <c r="O120" i="1" s="1"/>
  <c r="P120" i="1" s="1"/>
  <c r="N121" i="1"/>
  <c r="O121" i="1"/>
  <c r="P121" i="1" s="1"/>
  <c r="N122" i="1"/>
  <c r="O122" i="1"/>
  <c r="P122" i="1"/>
  <c r="M122" i="1"/>
  <c r="M121" i="1"/>
  <c r="M120" i="1"/>
  <c r="M110" i="1"/>
  <c r="M111" i="1"/>
  <c r="M109" i="1"/>
  <c r="F126" i="1"/>
  <c r="H126" i="1" s="1"/>
  <c r="I126" i="1" s="1"/>
  <c r="J126" i="1" s="1"/>
  <c r="K126" i="1" s="1"/>
  <c r="L126" i="1" s="1"/>
  <c r="F127" i="1"/>
  <c r="H127" i="1" s="1"/>
  <c r="F125" i="1"/>
  <c r="H125" i="1" s="1"/>
  <c r="I125" i="1" s="1"/>
  <c r="J125" i="1" s="1"/>
  <c r="K125" i="1" s="1"/>
  <c r="I122" i="1"/>
  <c r="J122" i="1" s="1"/>
  <c r="K122" i="1" s="1"/>
  <c r="L120" i="1"/>
  <c r="F117" i="1"/>
  <c r="H116" i="1"/>
  <c r="I116" i="1" s="1"/>
  <c r="J116" i="1" s="1"/>
  <c r="K116" i="1" s="1"/>
  <c r="L116" i="1" s="1"/>
  <c r="H115" i="1"/>
  <c r="I115" i="1" s="1"/>
  <c r="J115" i="1" s="1"/>
  <c r="K115" i="1" s="1"/>
  <c r="L115" i="1" s="1"/>
  <c r="H114" i="1"/>
  <c r="O114" i="1" l="1"/>
  <c r="H132" i="1"/>
  <c r="J131" i="1"/>
  <c r="L131" i="1"/>
  <c r="I131" i="1"/>
  <c r="K131" i="1"/>
  <c r="L125" i="1"/>
  <c r="H131" i="1"/>
  <c r="H130" i="1"/>
  <c r="I127" i="1"/>
  <c r="H117" i="1"/>
  <c r="I114" i="1"/>
  <c r="I130" i="1" s="1"/>
  <c r="P114" i="1" l="1"/>
  <c r="J127" i="1"/>
  <c r="I132" i="1"/>
  <c r="I133" i="1" s="1"/>
  <c r="H133" i="1"/>
  <c r="I117" i="1"/>
  <c r="J114" i="1"/>
  <c r="J130" i="1" s="1"/>
  <c r="K127" i="1" l="1"/>
  <c r="J132" i="1"/>
  <c r="J133" i="1"/>
  <c r="J117" i="1"/>
  <c r="K114" i="1"/>
  <c r="K130" i="1" s="1"/>
  <c r="L127" i="1" l="1"/>
  <c r="L132" i="1" s="1"/>
  <c r="K132" i="1"/>
  <c r="K133" i="1" s="1"/>
  <c r="K117" i="1"/>
  <c r="L114" i="1"/>
  <c r="L117" i="1" l="1"/>
  <c r="L130" i="1"/>
  <c r="L133" i="1" s="1"/>
  <c r="A236" i="1" l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2" i="1"/>
  <c r="A221" i="1"/>
  <c r="A220" i="1"/>
  <c r="A219" i="1"/>
  <c r="A218" i="1"/>
  <c r="A217" i="1"/>
  <c r="A216" i="1"/>
  <c r="A215" i="1"/>
  <c r="B214" i="1"/>
  <c r="A214" i="1"/>
  <c r="B213" i="1"/>
  <c r="A213" i="1"/>
  <c r="B212" i="1"/>
  <c r="A212" i="1"/>
  <c r="B211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1" i="1"/>
  <c r="A180" i="1"/>
  <c r="A179" i="1"/>
  <c r="A178" i="1"/>
  <c r="A177" i="1"/>
  <c r="A176" i="1"/>
  <c r="B175" i="1"/>
  <c r="A175" i="1"/>
  <c r="B174" i="1"/>
  <c r="A174" i="1"/>
  <c r="B173" i="1"/>
  <c r="A173" i="1"/>
  <c r="B172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08" i="1"/>
  <c r="H107" i="1"/>
  <c r="A107" i="1"/>
  <c r="A106" i="1"/>
  <c r="A105" i="1"/>
  <c r="A101" i="1"/>
  <c r="A100" i="1"/>
  <c r="A99" i="1"/>
  <c r="A98" i="1"/>
  <c r="A97" i="1"/>
  <c r="A96" i="1"/>
  <c r="A95" i="1"/>
  <c r="A94" i="1"/>
  <c r="A93" i="1"/>
  <c r="A92" i="1"/>
  <c r="A91" i="1"/>
  <c r="B90" i="1"/>
  <c r="A90" i="1"/>
  <c r="B89" i="1"/>
  <c r="A89" i="1"/>
  <c r="B88" i="1"/>
  <c r="A88" i="1"/>
  <c r="B87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H67" i="1"/>
  <c r="A67" i="1"/>
  <c r="A66" i="1"/>
  <c r="A65" i="1"/>
  <c r="A64" i="1"/>
  <c r="A60" i="1"/>
  <c r="A59" i="1"/>
  <c r="A57" i="1"/>
  <c r="A56" i="1"/>
  <c r="A55" i="1"/>
  <c r="A54" i="1"/>
  <c r="A53" i="1"/>
  <c r="A52" i="1"/>
  <c r="B51" i="1"/>
  <c r="A51" i="1"/>
  <c r="A50" i="1"/>
  <c r="A49" i="1"/>
  <c r="A48" i="1"/>
  <c r="A47" i="1"/>
  <c r="A46" i="1"/>
  <c r="A45" i="1"/>
  <c r="B44" i="1"/>
  <c r="A44" i="1"/>
  <c r="A43" i="1"/>
  <c r="A42" i="1"/>
  <c r="A41" i="1"/>
  <c r="A40" i="1"/>
  <c r="A39" i="1"/>
  <c r="A38" i="1"/>
  <c r="B37" i="1"/>
  <c r="A37" i="1"/>
  <c r="A36" i="1"/>
  <c r="A35" i="1"/>
  <c r="A34" i="1"/>
  <c r="A33" i="1"/>
  <c r="A32" i="1"/>
  <c r="A31" i="1"/>
  <c r="A30" i="1"/>
  <c r="B29" i="1"/>
  <c r="A29" i="1"/>
  <c r="A28" i="1"/>
  <c r="A27" i="1"/>
  <c r="A26" i="1"/>
  <c r="A25" i="1"/>
  <c r="H24" i="1"/>
  <c r="A24" i="1"/>
  <c r="A23" i="1"/>
  <c r="A22" i="1"/>
  <c r="A19" i="1"/>
  <c r="A18" i="1"/>
  <c r="A17" i="1"/>
  <c r="A16" i="1"/>
  <c r="A15" i="1"/>
  <c r="A14" i="1"/>
  <c r="A13" i="1"/>
  <c r="A12" i="1"/>
  <c r="A11" i="1"/>
  <c r="A10" i="1"/>
  <c r="A9" i="1"/>
  <c r="A8" i="1"/>
  <c r="I107" i="1" l="1"/>
  <c r="I67" i="1" s="1"/>
  <c r="J107" i="1"/>
  <c r="J67" i="1" s="1"/>
  <c r="J186" i="1"/>
  <c r="J24" i="1" s="1"/>
  <c r="I186" i="1"/>
  <c r="I226" i="1" l="1"/>
  <c r="J226" i="1" s="1"/>
  <c r="K226" i="1" s="1"/>
  <c r="L226" i="1" s="1"/>
  <c r="M226" i="1" s="1"/>
  <c r="N226" i="1" s="1"/>
  <c r="O226" i="1" s="1"/>
  <c r="P226" i="1" s="1"/>
  <c r="I24" i="1"/>
  <c r="K186" i="1"/>
  <c r="K24" i="1" s="1"/>
  <c r="K107" i="1"/>
  <c r="K67" i="1" s="1"/>
  <c r="L186" i="1" l="1"/>
  <c r="L24" i="1" s="1"/>
  <c r="L107" i="1"/>
  <c r="L67" i="1" s="1"/>
  <c r="M107" i="1" l="1"/>
  <c r="M67" i="1" s="1"/>
  <c r="M186" i="1"/>
  <c r="M24" i="1" s="1"/>
  <c r="N24" i="1" s="1"/>
  <c r="O24" i="1" s="1"/>
  <c r="P24" i="1" s="1"/>
  <c r="N107" i="1" l="1"/>
  <c r="N67" i="1" s="1"/>
  <c r="N186" i="1"/>
  <c r="O186" i="1" l="1"/>
  <c r="O107" i="1"/>
  <c r="O67" i="1" s="1"/>
  <c r="P186" i="1" l="1"/>
  <c r="P107" i="1"/>
  <c r="P67" i="1" s="1"/>
</calcChain>
</file>

<file path=xl/sharedStrings.xml><?xml version="1.0" encoding="utf-8"?>
<sst xmlns="http://schemas.openxmlformats.org/spreadsheetml/2006/main" count="197" uniqueCount="156">
  <si>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</si>
  <si>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</si>
  <si>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</si>
  <si>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</si>
  <si>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</si>
  <si>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</si>
  <si>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</si>
  <si>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Revolver</t>
  </si>
  <si>
    <t>Cash</t>
  </si>
  <si>
    <t>Term Loan A</t>
  </si>
  <si>
    <t>Purchase Price</t>
  </si>
  <si>
    <t>Term Loan B</t>
  </si>
  <si>
    <t>Refinance Debt</t>
  </si>
  <si>
    <t xml:space="preserve">   Total Bank Debt</t>
  </si>
  <si>
    <t>Transaction Fees &amp; Expenses</t>
  </si>
  <si>
    <t>Senior Unsecured / Subordinated Notes</t>
  </si>
  <si>
    <t>Total Debt</t>
  </si>
  <si>
    <t>Cash Equity</t>
  </si>
  <si>
    <t>Total Sources</t>
  </si>
  <si>
    <t>Total Uses</t>
  </si>
  <si>
    <t>Acquisition Target 2016 EBITDA =</t>
  </si>
  <si>
    <t>LIBOR Rate/Floor=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</si>
  <si>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</si>
  <si>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</si>
  <si>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</si>
  <si>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</si>
  <si>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</si>
  <si>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</si>
  <si>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</si>
  <si>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COMMITMENT</t>
  </si>
  <si>
    <t>FUNDED</t>
  </si>
  <si>
    <t>Outstanding</t>
  </si>
  <si>
    <t>Increase / (Decrease)</t>
  </si>
  <si>
    <t>Interest Payment</t>
  </si>
  <si>
    <t>Unfunded  Fee</t>
  </si>
  <si>
    <t>Spread</t>
  </si>
  <si>
    <t>Interest rate</t>
  </si>
  <si>
    <t xml:space="preserve"> % Amort</t>
  </si>
  <si>
    <t>Total Interest Payment</t>
  </si>
  <si>
    <t>Total Scheduled Payment</t>
  </si>
  <si>
    <t>Total Debt Outstanding</t>
  </si>
  <si>
    <t>Total Senior Debt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</si>
  <si>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</si>
  <si>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</si>
  <si>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</si>
  <si>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</si>
  <si>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</si>
  <si>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</si>
  <si>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</si>
  <si>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</si>
  <si>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</si>
  <si>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</si>
  <si>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</si>
  <si>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</si>
  <si>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Net PP&amp;E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</si>
  <si>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</si>
  <si>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</si>
  <si>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</si>
  <si>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</si>
  <si>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</si>
  <si>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</si>
  <si>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</si>
  <si>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</si>
  <si>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</si>
  <si>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</si>
  <si>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</si>
  <si>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</si>
  <si>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</si>
  <si>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</si>
  <si>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</si>
  <si>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</si>
  <si>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</si>
  <si>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Revenue Worksheet Assumptions (ADD YOUR OWN TITLES TO GET TO REVENUE AMOUNT)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</si>
  <si>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</si>
  <si>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</si>
  <si>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</si>
  <si>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</si>
  <si>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</si>
  <si>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</si>
  <si>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</si>
  <si>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</si>
  <si>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</si>
  <si>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</si>
  <si>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</si>
  <si>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</si>
  <si>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</si>
  <si>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</si>
  <si>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</si>
  <si>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</si>
  <si>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</si>
  <si>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</si>
  <si>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</si>
  <si>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</si>
  <si>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</si>
  <si>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</si>
  <si>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</si>
  <si>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</si>
  <si>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</si>
  <si>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</si>
  <si>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</si>
  <si>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</si>
  <si>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</si>
  <si>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</si>
  <si>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</si>
  <si>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</si>
  <si>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</si>
  <si>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</si>
  <si>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</si>
  <si>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</si>
  <si>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</si>
  <si>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</si>
  <si>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</si>
  <si>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</si>
  <si>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</si>
  <si>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</si>
  <si>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</si>
  <si>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</si>
  <si>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</si>
  <si>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</si>
  <si>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</si>
  <si>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</si>
  <si>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</si>
  <si>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</si>
  <si>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</si>
  <si>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</si>
  <si>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</si>
  <si>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</si>
  <si>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</si>
  <si>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</si>
  <si>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SUMMARY INFO &amp; CREDIT ANALYSIS</t>
  </si>
  <si>
    <t>EBITDA/ Interest</t>
  </si>
  <si>
    <t xml:space="preserve">  Covenant</t>
  </si>
  <si>
    <t xml:space="preserve">  EBITDA Cushion ($) - How much the EBITDA has to drop before the company violates the covenant</t>
  </si>
  <si>
    <t>Senior Secured Debt / EBITDA</t>
  </si>
  <si>
    <t>Total Debt / EBITDA</t>
  </si>
  <si>
    <t>Calculate EBITDA</t>
  </si>
  <si>
    <t>LBO ANALYSIS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</si>
  <si>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</si>
  <si>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</si>
  <si>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</si>
  <si>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</si>
  <si>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</si>
  <si>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</si>
  <si>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</si>
  <si>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</si>
  <si>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</si>
  <si>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 xml:space="preserve">  U.S.</t>
  </si>
  <si>
    <t xml:space="preserve">  Europe</t>
  </si>
  <si>
    <t xml:space="preserve">  Asia</t>
  </si>
  <si>
    <t>Volume Sold (000's Units)</t>
  </si>
  <si>
    <t>Total Volume</t>
  </si>
  <si>
    <t>Price Increase</t>
  </si>
  <si>
    <t>Sales Price per Unit ($)</t>
  </si>
  <si>
    <t>Revenue Growth</t>
  </si>
  <si>
    <t>Celerity Technology Company</t>
  </si>
  <si>
    <t>Year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</si>
</sst>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66FF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9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9" fillId="3" borderId="0" xfId="4" applyFont="1" applyFill="1"/>
    <xf numFmtId="0" fontId="10" fillId="3" borderId="0" xfId="4" applyFont="1" applyFill="1"/>
    <xf numFmtId="0" fontId="11" fillId="3" borderId="0" xfId="0" applyFont="1" applyFill="1"/>
    <xf numFmtId="0" fontId="0" fillId="0" borderId="0" xfId="0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12" fillId="0" borderId="2" xfId="1" applyNumberFormat="1" applyFont="1" applyBorder="1"/>
    <xf numFmtId="165" fontId="0" fillId="0" borderId="2" xfId="3" applyNumberFormat="1" applyFont="1" applyBorder="1"/>
    <xf numFmtId="166" fontId="0" fillId="0" borderId="2" xfId="0" applyNumberFormat="1" applyBorder="1" applyAlignment="1">
      <alignment horizontal="center"/>
    </xf>
    <xf numFmtId="164" fontId="4" fillId="0" borderId="3" xfId="1" applyNumberFormat="1" applyFont="1" applyBorder="1"/>
    <xf numFmtId="165" fontId="0" fillId="0" borderId="3" xfId="3" applyNumberFormat="1" applyFont="1" applyBorder="1"/>
    <xf numFmtId="166" fontId="0" fillId="0" borderId="3" xfId="0" applyNumberFormat="1" applyBorder="1" applyAlignment="1">
      <alignment horizontal="center"/>
    </xf>
    <xf numFmtId="164" fontId="13" fillId="0" borderId="2" xfId="1" applyNumberFormat="1" applyFont="1" applyBorder="1"/>
    <xf numFmtId="164" fontId="13" fillId="0" borderId="3" xfId="1" applyNumberFormat="1" applyFont="1" applyBorder="1"/>
    <xf numFmtId="167" fontId="0" fillId="0" borderId="0" xfId="0" applyNumberFormat="1"/>
    <xf numFmtId="166" fontId="0" fillId="0" borderId="0" xfId="0" applyNumberFormat="1"/>
    <xf numFmtId="164" fontId="4" fillId="0" borderId="4" xfId="1" applyNumberFormat="1" applyFont="1" applyBorder="1"/>
    <xf numFmtId="165" fontId="0" fillId="0" borderId="4" xfId="3" applyNumberFormat="1" applyFont="1" applyBorder="1"/>
    <xf numFmtId="166" fontId="0" fillId="0" borderId="4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164" fontId="4" fillId="0" borderId="2" xfId="1" applyNumberFormat="1" applyFont="1" applyBorder="1"/>
    <xf numFmtId="164" fontId="13" fillId="0" borderId="0" xfId="0" applyNumberFormat="1" applyFont="1"/>
    <xf numFmtId="0" fontId="4" fillId="0" borderId="0" xfId="0" applyFont="1"/>
    <xf numFmtId="164" fontId="8" fillId="0" borderId="4" xfId="1" applyNumberFormat="1" applyFont="1" applyBorder="1"/>
    <xf numFmtId="165" fontId="8" fillId="0" borderId="4" xfId="3" applyNumberFormat="1" applyFont="1" applyBorder="1"/>
    <xf numFmtId="166" fontId="8" fillId="0" borderId="4" xfId="0" applyNumberFormat="1" applyFont="1" applyBorder="1" applyAlignment="1">
      <alignment horizontal="center"/>
    </xf>
    <xf numFmtId="0" fontId="13" fillId="0" borderId="0" xfId="0" applyFont="1"/>
    <xf numFmtId="165" fontId="0" fillId="0" borderId="5" xfId="3" applyNumberFormat="1" applyFont="1" applyBorder="1"/>
    <xf numFmtId="166" fontId="0" fillId="0" borderId="5" xfId="0" applyNumberFormat="1" applyBorder="1" applyAlignment="1">
      <alignment horizontal="center"/>
    </xf>
    <xf numFmtId="168" fontId="13" fillId="0" borderId="0" xfId="1" applyNumberFormat="1" applyFont="1"/>
    <xf numFmtId="0" fontId="8" fillId="0" borderId="0" xfId="0" applyFont="1"/>
    <xf numFmtId="165" fontId="0" fillId="0" borderId="6" xfId="3" applyNumberFormat="1" applyFont="1" applyBorder="1"/>
    <xf numFmtId="166" fontId="0" fillId="0" borderId="6" xfId="0" applyNumberFormat="1" applyBorder="1" applyAlignment="1">
      <alignment horizontal="center"/>
    </xf>
    <xf numFmtId="168" fontId="14" fillId="0" borderId="0" xfId="1" applyNumberFormat="1" applyFont="1"/>
    <xf numFmtId="0" fontId="14" fillId="0" borderId="0" xfId="0" applyFont="1"/>
    <xf numFmtId="164" fontId="8" fillId="0" borderId="7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3" xfId="2" applyNumberFormat="1" applyFont="1" applyBorder="1"/>
    <xf numFmtId="43" fontId="0" fillId="0" borderId="0" xfId="0" applyNumberFormat="1"/>
    <xf numFmtId="165" fontId="14" fillId="0" borderId="0" xfId="3" applyNumberFormat="1" applyFont="1"/>
    <xf numFmtId="0" fontId="9" fillId="3" borderId="0" xfId="0" applyFont="1" applyFill="1"/>
    <xf numFmtId="0" fontId="15" fillId="0" borderId="0" xfId="0" quotePrefix="1" applyFont="1"/>
    <xf numFmtId="0" fontId="8" fillId="0" borderId="0" xfId="0" applyFont="1" applyAlignment="1">
      <alignment horizontal="centerContinuous"/>
    </xf>
    <xf numFmtId="0" fontId="8" fillId="5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8" fillId="4" borderId="2" xfId="0" applyNumberFormat="1" applyFont="1" applyFill="1" applyBorder="1" applyAlignment="1">
      <alignment horizontal="center"/>
    </xf>
    <xf numFmtId="17" fontId="8" fillId="4" borderId="11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0" fontId="0" fillId="0" borderId="0" xfId="0" applyFont="1"/>
    <xf numFmtId="10" fontId="1" fillId="0" borderId="3" xfId="0" applyNumberFormat="1" applyFont="1" applyBorder="1"/>
    <xf numFmtId="10" fontId="0" fillId="0" borderId="3" xfId="0" applyNumberFormat="1" applyFont="1" applyBorder="1"/>
    <xf numFmtId="165" fontId="1" fillId="0" borderId="3" xfId="0" applyNumberFormat="1" applyFont="1" applyBorder="1"/>
    <xf numFmtId="0" fontId="0" fillId="0" borderId="0" xfId="0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" fillId="0" borderId="3" xfId="1" applyNumberFormat="1" applyFont="1" applyBorder="1"/>
    <xf numFmtId="165" fontId="1" fillId="0" borderId="3" xfId="3" applyNumberFormat="1" applyFont="1" applyBorder="1"/>
    <xf numFmtId="10" fontId="16" fillId="0" borderId="3" xfId="3" applyNumberFormat="1" applyFont="1" applyBorder="1"/>
    <xf numFmtId="164" fontId="12" fillId="0" borderId="3" xfId="1" applyNumberFormat="1" applyFont="1" applyBorder="1"/>
    <xf numFmtId="168" fontId="0" fillId="0" borderId="0" xfId="0" applyNumberFormat="1"/>
    <xf numFmtId="10" fontId="0" fillId="0" borderId="0" xfId="0" applyNumberFormat="1" applyFont="1"/>
    <xf numFmtId="164" fontId="0" fillId="0" borderId="0" xfId="1" applyNumberFormat="1" applyFont="1"/>
    <xf numFmtId="0" fontId="2" fillId="0" borderId="0" xfId="0" applyFont="1"/>
    <xf numFmtId="10" fontId="0" fillId="0" borderId="0" xfId="3" applyNumberFormat="1" applyFont="1" applyBorder="1"/>
    <xf numFmtId="10" fontId="16" fillId="0" borderId="3" xfId="0" applyNumberFormat="1" applyFont="1" applyBorder="1"/>
    <xf numFmtId="164" fontId="0" fillId="0" borderId="3" xfId="0" applyNumberFormat="1" applyFont="1" applyBorder="1"/>
    <xf numFmtId="164" fontId="0" fillId="0" borderId="0" xfId="0" applyNumberFormat="1" applyFont="1" applyBorder="1"/>
    <xf numFmtId="168" fontId="0" fillId="0" borderId="0" xfId="0" applyNumberFormat="1" applyFont="1"/>
    <xf numFmtId="0" fontId="0" fillId="2" borderId="0" xfId="0" applyFont="1" applyFill="1"/>
    <xf numFmtId="0" fontId="1" fillId="3" borderId="0" xfId="0" applyFont="1" applyFill="1"/>
    <xf numFmtId="0" fontId="2" fillId="0" borderId="0" xfId="0" applyFont="1" applyAlignment="1">
      <alignment horizontal="centerContinuous"/>
    </xf>
    <xf numFmtId="0" fontId="8" fillId="4" borderId="12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13" fillId="0" borderId="12" xfId="1" applyNumberFormat="1" applyFont="1" applyBorder="1"/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centerContinuous"/>
    </xf>
    <xf numFmtId="164" fontId="1" fillId="0" borderId="0" xfId="1" applyNumberFormat="1" applyFont="1" applyBorder="1"/>
    <xf numFmtId="164" fontId="4" fillId="0" borderId="0" xfId="1" applyNumberFormat="1" applyFont="1" applyBorder="1"/>
    <xf numFmtId="164" fontId="12" fillId="0" borderId="3" xfId="1" applyNumberFormat="1" applyFont="1" applyFill="1" applyBorder="1"/>
    <xf numFmtId="164" fontId="4" fillId="0" borderId="0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1" fillId="0" borderId="3" xfId="1" applyNumberFormat="1" applyFont="1" applyFill="1" applyBorder="1"/>
    <xf numFmtId="164" fontId="4" fillId="0" borderId="4" xfId="1" applyNumberFormat="1" applyFont="1" applyFill="1" applyBorder="1"/>
    <xf numFmtId="164" fontId="1" fillId="0" borderId="4" xfId="1" applyNumberFormat="1" applyFont="1" applyFill="1" applyBorder="1"/>
    <xf numFmtId="164" fontId="4" fillId="6" borderId="4" xfId="1" applyNumberFormat="1" applyFont="1" applyFill="1" applyBorder="1"/>
    <xf numFmtId="164" fontId="1" fillId="6" borderId="4" xfId="1" applyNumberFormat="1" applyFont="1" applyFill="1" applyBorder="1"/>
    <xf numFmtId="164" fontId="4" fillId="0" borderId="6" xfId="1" applyNumberFormat="1" applyFont="1" applyFill="1" applyBorder="1"/>
    <xf numFmtId="164" fontId="1" fillId="0" borderId="6" xfId="1" applyNumberFormat="1" applyFont="1" applyFill="1" applyBorder="1"/>
    <xf numFmtId="164" fontId="4" fillId="0" borderId="13" xfId="1" applyNumberFormat="1" applyFont="1" applyBorder="1"/>
    <xf numFmtId="164" fontId="4" fillId="0" borderId="1" xfId="1" applyNumberFormat="1" applyFont="1" applyBorder="1"/>
    <xf numFmtId="164" fontId="1" fillId="0" borderId="13" xfId="1" applyNumberFormat="1" applyFont="1" applyBorder="1"/>
    <xf numFmtId="164" fontId="2" fillId="0" borderId="0" xfId="1" applyNumberFormat="1" applyFont="1" applyBorder="1"/>
    <xf numFmtId="164" fontId="1" fillId="0" borderId="0" xfId="1" applyNumberFormat="1" applyFont="1" applyFill="1" applyBorder="1"/>
    <xf numFmtId="40" fontId="17" fillId="0" borderId="0" xfId="4" applyNumberFormat="1" applyFont="1"/>
    <xf numFmtId="0" fontId="6" fillId="0" borderId="0" xfId="4" applyFont="1"/>
    <xf numFmtId="0" fontId="18" fillId="0" borderId="0" xfId="4" applyFont="1"/>
    <xf numFmtId="0" fontId="2" fillId="4" borderId="14" xfId="0" applyFont="1" applyFill="1" applyBorder="1" applyAlignment="1">
      <alignment horizontal="center"/>
    </xf>
    <xf numFmtId="40" fontId="7" fillId="0" borderId="0" xfId="4" applyNumberFormat="1" applyFont="1"/>
    <xf numFmtId="40" fontId="15" fillId="0" borderId="0" xfId="4" applyNumberFormat="1" applyFont="1"/>
    <xf numFmtId="164" fontId="1" fillId="0" borderId="17" xfId="1" applyNumberFormat="1" applyFont="1" applyBorder="1"/>
    <xf numFmtId="165" fontId="12" fillId="0" borderId="16" xfId="3" applyNumberFormat="1" applyFont="1" applyBorder="1"/>
    <xf numFmtId="165" fontId="12" fillId="0" borderId="11" xfId="3" applyNumberFormat="1" applyFont="1" applyBorder="1"/>
    <xf numFmtId="165" fontId="12" fillId="0" borderId="3" xfId="3" applyNumberFormat="1" applyFont="1" applyBorder="1"/>
    <xf numFmtId="165" fontId="20" fillId="0" borderId="0" xfId="4" applyNumberFormat="1" applyFont="1"/>
    <xf numFmtId="165" fontId="16" fillId="0" borderId="3" xfId="3" applyNumberFormat="1" applyFont="1" applyBorder="1"/>
    <xf numFmtId="40" fontId="20" fillId="0" borderId="0" xfId="4" applyNumberFormat="1" applyFont="1"/>
    <xf numFmtId="164" fontId="16" fillId="0" borderId="3" xfId="1" applyNumberFormat="1" applyFont="1" applyBorder="1"/>
    <xf numFmtId="17" fontId="2" fillId="4" borderId="18" xfId="0" applyNumberFormat="1" applyFont="1" applyFill="1" applyBorder="1" applyAlignment="1">
      <alignment horizontal="center"/>
    </xf>
    <xf numFmtId="168" fontId="0" fillId="0" borderId="0" xfId="1" applyNumberFormat="1" applyFont="1"/>
    <xf numFmtId="164" fontId="1" fillId="0" borderId="16" xfId="1" applyNumberFormat="1" applyFont="1" applyBorder="1"/>
    <xf numFmtId="164" fontId="1" fillId="0" borderId="11" xfId="1" applyNumberFormat="1" applyFont="1" applyBorder="1"/>
    <xf numFmtId="167" fontId="0" fillId="0" borderId="17" xfId="1" applyNumberFormat="1" applyFont="1" applyBorder="1"/>
    <xf numFmtId="165" fontId="0" fillId="0" borderId="19" xfId="3" applyNumberFormat="1" applyFont="1" applyBorder="1"/>
    <xf numFmtId="167" fontId="0" fillId="0" borderId="20" xfId="1" applyNumberFormat="1" applyFont="1" applyBorder="1"/>
    <xf numFmtId="167" fontId="0" fillId="0" borderId="21" xfId="1" applyNumberFormat="1" applyFont="1" applyBorder="1"/>
    <xf numFmtId="165" fontId="0" fillId="0" borderId="0" xfId="3" applyNumberFormat="1" applyFont="1"/>
    <xf numFmtId="165" fontId="0" fillId="0" borderId="0" xfId="3" applyNumberFormat="1" applyFont="1" applyBorder="1"/>
    <xf numFmtId="164" fontId="1" fillId="0" borderId="5" xfId="1" applyNumberFormat="1" applyFont="1" applyBorder="1"/>
    <xf numFmtId="164" fontId="1" fillId="0" borderId="2" xfId="1" applyNumberFormat="1" applyFont="1" applyBorder="1"/>
    <xf numFmtId="0" fontId="16" fillId="0" borderId="0" xfId="0" applyFont="1" applyAlignment="1">
      <alignment horizontal="right"/>
    </xf>
    <xf numFmtId="0" fontId="16" fillId="0" borderId="0" xfId="1" applyNumberFormat="1" applyFont="1" applyBorder="1" applyAlignment="1">
      <alignment horizontal="left"/>
    </xf>
    <xf numFmtId="167" fontId="0" fillId="0" borderId="5" xfId="1" applyNumberFormat="1" applyFont="1" applyBorder="1"/>
    <xf numFmtId="164" fontId="0" fillId="0" borderId="4" xfId="1" applyNumberFormat="1" applyFont="1" applyBorder="1"/>
    <xf numFmtId="164" fontId="0" fillId="0" borderId="0" xfId="0" applyNumberFormat="1" applyFont="1"/>
    <xf numFmtId="167" fontId="0" fillId="0" borderId="4" xfId="1" applyNumberFormat="1" applyFont="1" applyBorder="1"/>
    <xf numFmtId="0" fontId="0" fillId="0" borderId="22" xfId="0" applyFont="1" applyBorder="1"/>
    <xf numFmtId="164" fontId="0" fillId="0" borderId="4" xfId="0" applyNumberFormat="1" applyFont="1" applyBorder="1"/>
    <xf numFmtId="167" fontId="0" fillId="0" borderId="3" xfId="1" applyNumberFormat="1" applyFont="1" applyBorder="1"/>
    <xf numFmtId="164" fontId="0" fillId="6" borderId="4" xfId="1" applyNumberFormat="1" applyFont="1" applyFill="1" applyBorder="1"/>
    <xf numFmtId="0" fontId="2" fillId="0" borderId="0" xfId="0" applyFont="1" applyBorder="1" applyAlignment="1">
      <alignment horizontal="centerContinuous"/>
    </xf>
    <xf numFmtId="167" fontId="0" fillId="0" borderId="3" xfId="0" applyNumberFormat="1" applyFont="1" applyFill="1" applyBorder="1"/>
    <xf numFmtId="167" fontId="0" fillId="0" borderId="0" xfId="1" applyNumberFormat="1" applyFont="1"/>
    <xf numFmtId="167" fontId="0" fillId="0" borderId="3" xfId="1" applyNumberFormat="1" applyFont="1" applyFill="1" applyBorder="1"/>
    <xf numFmtId="167" fontId="1" fillId="0" borderId="5" xfId="1" applyNumberFormat="1" applyFont="1" applyFill="1" applyBorder="1"/>
    <xf numFmtId="167" fontId="2" fillId="0" borderId="0" xfId="0" applyNumberFormat="1" applyFont="1" applyBorder="1" applyAlignment="1">
      <alignment horizontal="centerContinuous"/>
    </xf>
    <xf numFmtId="167" fontId="0" fillId="0" borderId="4" xfId="1" applyNumberFormat="1" applyFont="1" applyFill="1" applyBorder="1"/>
    <xf numFmtId="0" fontId="8" fillId="0" borderId="0" xfId="0" applyFont="1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1" fillId="0" borderId="0" xfId="0" applyFont="1"/>
    <xf numFmtId="167" fontId="0" fillId="0" borderId="5" xfId="1" applyNumberFormat="1" applyFont="1" applyFill="1" applyBorder="1"/>
    <xf numFmtId="0" fontId="23" fillId="0" borderId="0" xfId="0" applyFont="1"/>
    <xf numFmtId="0" fontId="2" fillId="0" borderId="13" xfId="0" applyFont="1" applyBorder="1" applyAlignment="1">
      <alignment horizontal="centerContinuous"/>
    </xf>
    <xf numFmtId="167" fontId="16" fillId="0" borderId="5" xfId="1" applyNumberFormat="1" applyFont="1" applyFill="1" applyBorder="1"/>
    <xf numFmtId="0" fontId="16" fillId="0" borderId="0" xfId="0" applyFont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9" fontId="0" fillId="0" borderId="3" xfId="1" applyNumberFormat="1" applyFont="1" applyBorder="1"/>
    <xf numFmtId="0" fontId="24" fillId="0" borderId="0" xfId="0" applyFont="1"/>
    <xf numFmtId="169" fontId="16" fillId="0" borderId="3" xfId="1" applyNumberFormat="1" applyFont="1" applyBorder="1"/>
    <xf numFmtId="10" fontId="14" fillId="0" borderId="3" xfId="3" applyNumberFormat="1" applyFont="1" applyBorder="1"/>
    <xf numFmtId="40" fontId="7" fillId="0" borderId="0" xfId="4" applyNumberFormat="1" applyFont="1" applyAlignment="1">
      <alignment horizontal="centerContinuous" vertical="distributed" wrapText="1"/>
    </xf>
    <xf numFmtId="0" fontId="0" fillId="0" borderId="0" xfId="0" applyAlignment="1">
      <alignment horizontal="centerContinuous" vertical="distributed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4" applyFont="1" applyBorder="1" applyAlignment="1">
      <alignment horizontal="center"/>
    </xf>
    <xf numFmtId="41" fontId="13" fillId="0" borderId="0" xfId="1" applyNumberFormat="1" applyFont="1" applyBorder="1"/>
    <xf numFmtId="10" fontId="13" fillId="0" borderId="0" xfId="3" applyNumberFormat="1" applyFont="1" applyBorder="1"/>
    <xf numFmtId="41" fontId="0" fillId="0" borderId="0" xfId="1" applyNumberFormat="1" applyFont="1" applyBorder="1"/>
    <xf numFmtId="164" fontId="0" fillId="0" borderId="23" xfId="0" applyNumberFormat="1" applyBorder="1"/>
    <xf numFmtId="44" fontId="0" fillId="0" borderId="0" xfId="0" applyNumberFormat="1" applyBorder="1"/>
    <xf numFmtId="44" fontId="0" fillId="0" borderId="0" xfId="2" applyFont="1" applyBorder="1"/>
    <xf numFmtId="44" fontId="0" fillId="0" borderId="0" xfId="3" applyNumberFormat="1" applyFont="1" applyBorder="1"/>
    <xf numFmtId="10" fontId="0" fillId="0" borderId="0" xfId="0" applyNumberFormat="1" applyBorder="1"/>
    <xf numFmtId="40" fontId="15" fillId="0" borderId="0" xfId="4" applyNumberFormat="1" applyFont="1" applyBorder="1"/>
    <xf numFmtId="0" fontId="8" fillId="0" borderId="0" xfId="0" applyFont="1" applyBorder="1"/>
    <xf numFmtId="17" fontId="2" fillId="4" borderId="24" xfId="0" applyNumberFormat="1" applyFont="1" applyFill="1" applyBorder="1" applyAlignment="1">
      <alignment horizontal="center"/>
    </xf>
    <xf numFmtId="17" fontId="2" fillId="4" borderId="25" xfId="0" applyNumberFormat="1" applyFont="1" applyFill="1" applyBorder="1" applyAlignment="1">
      <alignment horizontal="center"/>
    </xf>
    <xf numFmtId="17" fontId="2" fillId="4" borderId="26" xfId="0" applyNumberFormat="1" applyFont="1" applyFill="1" applyBorder="1" applyAlignment="1">
      <alignment horizontal="center"/>
    </xf>
    <xf numFmtId="17" fontId="2" fillId="4" borderId="27" xfId="0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lerity_projection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j. Balance Sheet"/>
      <sheetName val="Proj. Income Stat"/>
      <sheetName val="Proj. Cash Flow Stat"/>
      <sheetName val="Proj. Ratio Anal."/>
      <sheetName val="Revene Assump"/>
      <sheetName val="Cost Assump"/>
      <sheetName val="Working Capital Assump"/>
      <sheetName val="Cash Flow Assump"/>
      <sheetName val="Debt Schedule"/>
      <sheetName val="Tax Assump"/>
    </sheetNames>
    <sheetDataSet>
      <sheetData sheetId="0"/>
      <sheetData sheetId="1"/>
      <sheetData sheetId="2"/>
      <sheetData sheetId="3"/>
      <sheetData sheetId="4"/>
      <sheetData sheetId="5">
        <row r="27">
          <cell r="F27">
            <v>53.488372093023258</v>
          </cell>
        </row>
        <row r="28">
          <cell r="F28">
            <v>54.901960784313722</v>
          </cell>
        </row>
        <row r="29">
          <cell r="F29">
            <v>50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1"/>
  <sheetViews>
    <sheetView tabSelected="1" topLeftCell="A76" workbookViewId="0">
      <selection activeCell="F130" sqref="F130"/>
    </sheetView>
  </sheetViews>
  <sheetFormatPr defaultRowHeight="12.75" x14ac:dyDescent="0.2"/>
  <cols>
    <col min="1" max="1" width="5.85546875" style="9" customWidth="1"/>
    <col min="2" max="2" width="53.140625" customWidth="1"/>
    <col min="3" max="15" width="16.140625" customWidth="1"/>
    <col min="16" max="20" width="15" customWidth="1"/>
    <col min="259" max="259" width="5.140625" customWidth="1"/>
    <col min="260" max="260" width="41.7109375" customWidth="1"/>
    <col min="261" max="261" width="14.7109375" customWidth="1"/>
    <col min="262" max="262" width="14.85546875" customWidth="1"/>
    <col min="263" max="264" width="11.7109375" customWidth="1"/>
    <col min="265" max="265" width="11.85546875" bestFit="1" customWidth="1"/>
    <col min="267" max="267" width="10.28515625" bestFit="1" customWidth="1"/>
    <col min="268" max="268" width="11.28515625" customWidth="1"/>
    <col min="269" max="269" width="5" customWidth="1"/>
    <col min="270" max="275" width="15" customWidth="1"/>
    <col min="515" max="515" width="5.140625" customWidth="1"/>
    <col min="516" max="516" width="41.7109375" customWidth="1"/>
    <col min="517" max="517" width="14.7109375" customWidth="1"/>
    <col min="518" max="518" width="14.85546875" customWidth="1"/>
    <col min="519" max="520" width="11.7109375" customWidth="1"/>
    <col min="521" max="521" width="11.85546875" bestFit="1" customWidth="1"/>
    <col min="523" max="523" width="10.28515625" bestFit="1" customWidth="1"/>
    <col min="524" max="524" width="11.28515625" customWidth="1"/>
    <col min="525" max="525" width="5" customWidth="1"/>
    <col min="526" max="531" width="15" customWidth="1"/>
    <col min="771" max="771" width="5.140625" customWidth="1"/>
    <col min="772" max="772" width="41.7109375" customWidth="1"/>
    <col min="773" max="773" width="14.7109375" customWidth="1"/>
    <col min="774" max="774" width="14.85546875" customWidth="1"/>
    <col min="775" max="776" width="11.7109375" customWidth="1"/>
    <col min="777" max="777" width="11.85546875" bestFit="1" customWidth="1"/>
    <col min="779" max="779" width="10.28515625" bestFit="1" customWidth="1"/>
    <col min="780" max="780" width="11.28515625" customWidth="1"/>
    <col min="781" max="781" width="5" customWidth="1"/>
    <col min="782" max="787" width="15" customWidth="1"/>
    <col min="1027" max="1027" width="5.140625" customWidth="1"/>
    <col min="1028" max="1028" width="41.7109375" customWidth="1"/>
    <col min="1029" max="1029" width="14.7109375" customWidth="1"/>
    <col min="1030" max="1030" width="14.85546875" customWidth="1"/>
    <col min="1031" max="1032" width="11.7109375" customWidth="1"/>
    <col min="1033" max="1033" width="11.85546875" bestFit="1" customWidth="1"/>
    <col min="1035" max="1035" width="10.28515625" bestFit="1" customWidth="1"/>
    <col min="1036" max="1036" width="11.28515625" customWidth="1"/>
    <col min="1037" max="1037" width="5" customWidth="1"/>
    <col min="1038" max="1043" width="15" customWidth="1"/>
    <col min="1283" max="1283" width="5.140625" customWidth="1"/>
    <col min="1284" max="1284" width="41.7109375" customWidth="1"/>
    <col min="1285" max="1285" width="14.7109375" customWidth="1"/>
    <col min="1286" max="1286" width="14.85546875" customWidth="1"/>
    <col min="1287" max="1288" width="11.7109375" customWidth="1"/>
    <col min="1289" max="1289" width="11.85546875" bestFit="1" customWidth="1"/>
    <col min="1291" max="1291" width="10.28515625" bestFit="1" customWidth="1"/>
    <col min="1292" max="1292" width="11.28515625" customWidth="1"/>
    <col min="1293" max="1293" width="5" customWidth="1"/>
    <col min="1294" max="1299" width="15" customWidth="1"/>
    <col min="1539" max="1539" width="5.140625" customWidth="1"/>
    <col min="1540" max="1540" width="41.7109375" customWidth="1"/>
    <col min="1541" max="1541" width="14.7109375" customWidth="1"/>
    <col min="1542" max="1542" width="14.85546875" customWidth="1"/>
    <col min="1543" max="1544" width="11.7109375" customWidth="1"/>
    <col min="1545" max="1545" width="11.85546875" bestFit="1" customWidth="1"/>
    <col min="1547" max="1547" width="10.28515625" bestFit="1" customWidth="1"/>
    <col min="1548" max="1548" width="11.28515625" customWidth="1"/>
    <col min="1549" max="1549" width="5" customWidth="1"/>
    <col min="1550" max="1555" width="15" customWidth="1"/>
    <col min="1795" max="1795" width="5.140625" customWidth="1"/>
    <col min="1796" max="1796" width="41.7109375" customWidth="1"/>
    <col min="1797" max="1797" width="14.7109375" customWidth="1"/>
    <col min="1798" max="1798" width="14.85546875" customWidth="1"/>
    <col min="1799" max="1800" width="11.7109375" customWidth="1"/>
    <col min="1801" max="1801" width="11.85546875" bestFit="1" customWidth="1"/>
    <col min="1803" max="1803" width="10.28515625" bestFit="1" customWidth="1"/>
    <col min="1804" max="1804" width="11.28515625" customWidth="1"/>
    <col min="1805" max="1805" width="5" customWidth="1"/>
    <col min="1806" max="1811" width="15" customWidth="1"/>
    <col min="2051" max="2051" width="5.140625" customWidth="1"/>
    <col min="2052" max="2052" width="41.7109375" customWidth="1"/>
    <col min="2053" max="2053" width="14.7109375" customWidth="1"/>
    <col min="2054" max="2054" width="14.85546875" customWidth="1"/>
    <col min="2055" max="2056" width="11.7109375" customWidth="1"/>
    <col min="2057" max="2057" width="11.85546875" bestFit="1" customWidth="1"/>
    <col min="2059" max="2059" width="10.28515625" bestFit="1" customWidth="1"/>
    <col min="2060" max="2060" width="11.28515625" customWidth="1"/>
    <col min="2061" max="2061" width="5" customWidth="1"/>
    <col min="2062" max="2067" width="15" customWidth="1"/>
    <col min="2307" max="2307" width="5.140625" customWidth="1"/>
    <col min="2308" max="2308" width="41.7109375" customWidth="1"/>
    <col min="2309" max="2309" width="14.7109375" customWidth="1"/>
    <col min="2310" max="2310" width="14.85546875" customWidth="1"/>
    <col min="2311" max="2312" width="11.7109375" customWidth="1"/>
    <col min="2313" max="2313" width="11.85546875" bestFit="1" customWidth="1"/>
    <col min="2315" max="2315" width="10.28515625" bestFit="1" customWidth="1"/>
    <col min="2316" max="2316" width="11.28515625" customWidth="1"/>
    <col min="2317" max="2317" width="5" customWidth="1"/>
    <col min="2318" max="2323" width="15" customWidth="1"/>
    <col min="2563" max="2563" width="5.140625" customWidth="1"/>
    <col min="2564" max="2564" width="41.7109375" customWidth="1"/>
    <col min="2565" max="2565" width="14.7109375" customWidth="1"/>
    <col min="2566" max="2566" width="14.85546875" customWidth="1"/>
    <col min="2567" max="2568" width="11.7109375" customWidth="1"/>
    <col min="2569" max="2569" width="11.85546875" bestFit="1" customWidth="1"/>
    <col min="2571" max="2571" width="10.28515625" bestFit="1" customWidth="1"/>
    <col min="2572" max="2572" width="11.28515625" customWidth="1"/>
    <col min="2573" max="2573" width="5" customWidth="1"/>
    <col min="2574" max="2579" width="15" customWidth="1"/>
    <col min="2819" max="2819" width="5.140625" customWidth="1"/>
    <col min="2820" max="2820" width="41.7109375" customWidth="1"/>
    <col min="2821" max="2821" width="14.7109375" customWidth="1"/>
    <col min="2822" max="2822" width="14.85546875" customWidth="1"/>
    <col min="2823" max="2824" width="11.7109375" customWidth="1"/>
    <col min="2825" max="2825" width="11.85546875" bestFit="1" customWidth="1"/>
    <col min="2827" max="2827" width="10.28515625" bestFit="1" customWidth="1"/>
    <col min="2828" max="2828" width="11.28515625" customWidth="1"/>
    <col min="2829" max="2829" width="5" customWidth="1"/>
    <col min="2830" max="2835" width="15" customWidth="1"/>
    <col min="3075" max="3075" width="5.140625" customWidth="1"/>
    <col min="3076" max="3076" width="41.7109375" customWidth="1"/>
    <col min="3077" max="3077" width="14.7109375" customWidth="1"/>
    <col min="3078" max="3078" width="14.85546875" customWidth="1"/>
    <col min="3079" max="3080" width="11.7109375" customWidth="1"/>
    <col min="3081" max="3081" width="11.85546875" bestFit="1" customWidth="1"/>
    <col min="3083" max="3083" width="10.28515625" bestFit="1" customWidth="1"/>
    <col min="3084" max="3084" width="11.28515625" customWidth="1"/>
    <col min="3085" max="3085" width="5" customWidth="1"/>
    <col min="3086" max="3091" width="15" customWidth="1"/>
    <col min="3331" max="3331" width="5.140625" customWidth="1"/>
    <col min="3332" max="3332" width="41.7109375" customWidth="1"/>
    <col min="3333" max="3333" width="14.7109375" customWidth="1"/>
    <col min="3334" max="3334" width="14.85546875" customWidth="1"/>
    <col min="3335" max="3336" width="11.7109375" customWidth="1"/>
    <col min="3337" max="3337" width="11.85546875" bestFit="1" customWidth="1"/>
    <col min="3339" max="3339" width="10.28515625" bestFit="1" customWidth="1"/>
    <col min="3340" max="3340" width="11.28515625" customWidth="1"/>
    <col min="3341" max="3341" width="5" customWidth="1"/>
    <col min="3342" max="3347" width="15" customWidth="1"/>
    <col min="3587" max="3587" width="5.140625" customWidth="1"/>
    <col min="3588" max="3588" width="41.7109375" customWidth="1"/>
    <col min="3589" max="3589" width="14.7109375" customWidth="1"/>
    <col min="3590" max="3590" width="14.85546875" customWidth="1"/>
    <col min="3591" max="3592" width="11.7109375" customWidth="1"/>
    <col min="3593" max="3593" width="11.85546875" bestFit="1" customWidth="1"/>
    <col min="3595" max="3595" width="10.28515625" bestFit="1" customWidth="1"/>
    <col min="3596" max="3596" width="11.28515625" customWidth="1"/>
    <col min="3597" max="3597" width="5" customWidth="1"/>
    <col min="3598" max="3603" width="15" customWidth="1"/>
    <col min="3843" max="3843" width="5.140625" customWidth="1"/>
    <col min="3844" max="3844" width="41.7109375" customWidth="1"/>
    <col min="3845" max="3845" width="14.7109375" customWidth="1"/>
    <col min="3846" max="3846" width="14.85546875" customWidth="1"/>
    <col min="3847" max="3848" width="11.7109375" customWidth="1"/>
    <col min="3849" max="3849" width="11.85546875" bestFit="1" customWidth="1"/>
    <col min="3851" max="3851" width="10.28515625" bestFit="1" customWidth="1"/>
    <col min="3852" max="3852" width="11.28515625" customWidth="1"/>
    <col min="3853" max="3853" width="5" customWidth="1"/>
    <col min="3854" max="3859" width="15" customWidth="1"/>
    <col min="4099" max="4099" width="5.140625" customWidth="1"/>
    <col min="4100" max="4100" width="41.7109375" customWidth="1"/>
    <col min="4101" max="4101" width="14.7109375" customWidth="1"/>
    <col min="4102" max="4102" width="14.85546875" customWidth="1"/>
    <col min="4103" max="4104" width="11.7109375" customWidth="1"/>
    <col min="4105" max="4105" width="11.85546875" bestFit="1" customWidth="1"/>
    <col min="4107" max="4107" width="10.28515625" bestFit="1" customWidth="1"/>
    <col min="4108" max="4108" width="11.28515625" customWidth="1"/>
    <col min="4109" max="4109" width="5" customWidth="1"/>
    <col min="4110" max="4115" width="15" customWidth="1"/>
    <col min="4355" max="4355" width="5.140625" customWidth="1"/>
    <col min="4356" max="4356" width="41.7109375" customWidth="1"/>
    <col min="4357" max="4357" width="14.7109375" customWidth="1"/>
    <col min="4358" max="4358" width="14.85546875" customWidth="1"/>
    <col min="4359" max="4360" width="11.7109375" customWidth="1"/>
    <col min="4361" max="4361" width="11.85546875" bestFit="1" customWidth="1"/>
    <col min="4363" max="4363" width="10.28515625" bestFit="1" customWidth="1"/>
    <col min="4364" max="4364" width="11.28515625" customWidth="1"/>
    <col min="4365" max="4365" width="5" customWidth="1"/>
    <col min="4366" max="4371" width="15" customWidth="1"/>
    <col min="4611" max="4611" width="5.140625" customWidth="1"/>
    <col min="4612" max="4612" width="41.7109375" customWidth="1"/>
    <col min="4613" max="4613" width="14.7109375" customWidth="1"/>
    <col min="4614" max="4614" width="14.85546875" customWidth="1"/>
    <col min="4615" max="4616" width="11.7109375" customWidth="1"/>
    <col min="4617" max="4617" width="11.85546875" bestFit="1" customWidth="1"/>
    <col min="4619" max="4619" width="10.28515625" bestFit="1" customWidth="1"/>
    <col min="4620" max="4620" width="11.28515625" customWidth="1"/>
    <col min="4621" max="4621" width="5" customWidth="1"/>
    <col min="4622" max="4627" width="15" customWidth="1"/>
    <col min="4867" max="4867" width="5.140625" customWidth="1"/>
    <col min="4868" max="4868" width="41.7109375" customWidth="1"/>
    <col min="4869" max="4869" width="14.7109375" customWidth="1"/>
    <col min="4870" max="4870" width="14.85546875" customWidth="1"/>
    <col min="4871" max="4872" width="11.7109375" customWidth="1"/>
    <col min="4873" max="4873" width="11.85546875" bestFit="1" customWidth="1"/>
    <col min="4875" max="4875" width="10.28515625" bestFit="1" customWidth="1"/>
    <col min="4876" max="4876" width="11.28515625" customWidth="1"/>
    <col min="4877" max="4877" width="5" customWidth="1"/>
    <col min="4878" max="4883" width="15" customWidth="1"/>
    <col min="5123" max="5123" width="5.140625" customWidth="1"/>
    <col min="5124" max="5124" width="41.7109375" customWidth="1"/>
    <col min="5125" max="5125" width="14.7109375" customWidth="1"/>
    <col min="5126" max="5126" width="14.85546875" customWidth="1"/>
    <col min="5127" max="5128" width="11.7109375" customWidth="1"/>
    <col min="5129" max="5129" width="11.85546875" bestFit="1" customWidth="1"/>
    <col min="5131" max="5131" width="10.28515625" bestFit="1" customWidth="1"/>
    <col min="5132" max="5132" width="11.28515625" customWidth="1"/>
    <col min="5133" max="5133" width="5" customWidth="1"/>
    <col min="5134" max="5139" width="15" customWidth="1"/>
    <col min="5379" max="5379" width="5.140625" customWidth="1"/>
    <col min="5380" max="5380" width="41.7109375" customWidth="1"/>
    <col min="5381" max="5381" width="14.7109375" customWidth="1"/>
    <col min="5382" max="5382" width="14.85546875" customWidth="1"/>
    <col min="5383" max="5384" width="11.7109375" customWidth="1"/>
    <col min="5385" max="5385" width="11.85546875" bestFit="1" customWidth="1"/>
    <col min="5387" max="5387" width="10.28515625" bestFit="1" customWidth="1"/>
    <col min="5388" max="5388" width="11.28515625" customWidth="1"/>
    <col min="5389" max="5389" width="5" customWidth="1"/>
    <col min="5390" max="5395" width="15" customWidth="1"/>
    <col min="5635" max="5635" width="5.140625" customWidth="1"/>
    <col min="5636" max="5636" width="41.7109375" customWidth="1"/>
    <col min="5637" max="5637" width="14.7109375" customWidth="1"/>
    <col min="5638" max="5638" width="14.85546875" customWidth="1"/>
    <col min="5639" max="5640" width="11.7109375" customWidth="1"/>
    <col min="5641" max="5641" width="11.85546875" bestFit="1" customWidth="1"/>
    <col min="5643" max="5643" width="10.28515625" bestFit="1" customWidth="1"/>
    <col min="5644" max="5644" width="11.28515625" customWidth="1"/>
    <col min="5645" max="5645" width="5" customWidth="1"/>
    <col min="5646" max="5651" width="15" customWidth="1"/>
    <col min="5891" max="5891" width="5.140625" customWidth="1"/>
    <col min="5892" max="5892" width="41.7109375" customWidth="1"/>
    <col min="5893" max="5893" width="14.7109375" customWidth="1"/>
    <col min="5894" max="5894" width="14.85546875" customWidth="1"/>
    <col min="5895" max="5896" width="11.7109375" customWidth="1"/>
    <col min="5897" max="5897" width="11.85546875" bestFit="1" customWidth="1"/>
    <col min="5899" max="5899" width="10.28515625" bestFit="1" customWidth="1"/>
    <col min="5900" max="5900" width="11.28515625" customWidth="1"/>
    <col min="5901" max="5901" width="5" customWidth="1"/>
    <col min="5902" max="5907" width="15" customWidth="1"/>
    <col min="6147" max="6147" width="5.140625" customWidth="1"/>
    <col min="6148" max="6148" width="41.7109375" customWidth="1"/>
    <col min="6149" max="6149" width="14.7109375" customWidth="1"/>
    <col min="6150" max="6150" width="14.85546875" customWidth="1"/>
    <col min="6151" max="6152" width="11.7109375" customWidth="1"/>
    <col min="6153" max="6153" width="11.85546875" bestFit="1" customWidth="1"/>
    <col min="6155" max="6155" width="10.28515625" bestFit="1" customWidth="1"/>
    <col min="6156" max="6156" width="11.28515625" customWidth="1"/>
    <col min="6157" max="6157" width="5" customWidth="1"/>
    <col min="6158" max="6163" width="15" customWidth="1"/>
    <col min="6403" max="6403" width="5.140625" customWidth="1"/>
    <col min="6404" max="6404" width="41.7109375" customWidth="1"/>
    <col min="6405" max="6405" width="14.7109375" customWidth="1"/>
    <col min="6406" max="6406" width="14.85546875" customWidth="1"/>
    <col min="6407" max="6408" width="11.7109375" customWidth="1"/>
    <col min="6409" max="6409" width="11.85546875" bestFit="1" customWidth="1"/>
    <col min="6411" max="6411" width="10.28515625" bestFit="1" customWidth="1"/>
    <col min="6412" max="6412" width="11.28515625" customWidth="1"/>
    <col min="6413" max="6413" width="5" customWidth="1"/>
    <col min="6414" max="6419" width="15" customWidth="1"/>
    <col min="6659" max="6659" width="5.140625" customWidth="1"/>
    <col min="6660" max="6660" width="41.7109375" customWidth="1"/>
    <col min="6661" max="6661" width="14.7109375" customWidth="1"/>
    <col min="6662" max="6662" width="14.85546875" customWidth="1"/>
    <col min="6663" max="6664" width="11.7109375" customWidth="1"/>
    <col min="6665" max="6665" width="11.85546875" bestFit="1" customWidth="1"/>
    <col min="6667" max="6667" width="10.28515625" bestFit="1" customWidth="1"/>
    <col min="6668" max="6668" width="11.28515625" customWidth="1"/>
    <col min="6669" max="6669" width="5" customWidth="1"/>
    <col min="6670" max="6675" width="15" customWidth="1"/>
    <col min="6915" max="6915" width="5.140625" customWidth="1"/>
    <col min="6916" max="6916" width="41.7109375" customWidth="1"/>
    <col min="6917" max="6917" width="14.7109375" customWidth="1"/>
    <col min="6918" max="6918" width="14.85546875" customWidth="1"/>
    <col min="6919" max="6920" width="11.7109375" customWidth="1"/>
    <col min="6921" max="6921" width="11.85546875" bestFit="1" customWidth="1"/>
    <col min="6923" max="6923" width="10.28515625" bestFit="1" customWidth="1"/>
    <col min="6924" max="6924" width="11.28515625" customWidth="1"/>
    <col min="6925" max="6925" width="5" customWidth="1"/>
    <col min="6926" max="6931" width="15" customWidth="1"/>
    <col min="7171" max="7171" width="5.140625" customWidth="1"/>
    <col min="7172" max="7172" width="41.7109375" customWidth="1"/>
    <col min="7173" max="7173" width="14.7109375" customWidth="1"/>
    <col min="7174" max="7174" width="14.85546875" customWidth="1"/>
    <col min="7175" max="7176" width="11.7109375" customWidth="1"/>
    <col min="7177" max="7177" width="11.85546875" bestFit="1" customWidth="1"/>
    <col min="7179" max="7179" width="10.28515625" bestFit="1" customWidth="1"/>
    <col min="7180" max="7180" width="11.28515625" customWidth="1"/>
    <col min="7181" max="7181" width="5" customWidth="1"/>
    <col min="7182" max="7187" width="15" customWidth="1"/>
    <col min="7427" max="7427" width="5.140625" customWidth="1"/>
    <col min="7428" max="7428" width="41.7109375" customWidth="1"/>
    <col min="7429" max="7429" width="14.7109375" customWidth="1"/>
    <col min="7430" max="7430" width="14.85546875" customWidth="1"/>
    <col min="7431" max="7432" width="11.7109375" customWidth="1"/>
    <col min="7433" max="7433" width="11.85546875" bestFit="1" customWidth="1"/>
    <col min="7435" max="7435" width="10.28515625" bestFit="1" customWidth="1"/>
    <col min="7436" max="7436" width="11.28515625" customWidth="1"/>
    <col min="7437" max="7437" width="5" customWidth="1"/>
    <col min="7438" max="7443" width="15" customWidth="1"/>
    <col min="7683" max="7683" width="5.140625" customWidth="1"/>
    <col min="7684" max="7684" width="41.7109375" customWidth="1"/>
    <col min="7685" max="7685" width="14.7109375" customWidth="1"/>
    <col min="7686" max="7686" width="14.85546875" customWidth="1"/>
    <col min="7687" max="7688" width="11.7109375" customWidth="1"/>
    <col min="7689" max="7689" width="11.85546875" bestFit="1" customWidth="1"/>
    <col min="7691" max="7691" width="10.28515625" bestFit="1" customWidth="1"/>
    <col min="7692" max="7692" width="11.28515625" customWidth="1"/>
    <col min="7693" max="7693" width="5" customWidth="1"/>
    <col min="7694" max="7699" width="15" customWidth="1"/>
    <col min="7939" max="7939" width="5.140625" customWidth="1"/>
    <col min="7940" max="7940" width="41.7109375" customWidth="1"/>
    <col min="7941" max="7941" width="14.7109375" customWidth="1"/>
    <col min="7942" max="7942" width="14.85546875" customWidth="1"/>
    <col min="7943" max="7944" width="11.7109375" customWidth="1"/>
    <col min="7945" max="7945" width="11.85546875" bestFit="1" customWidth="1"/>
    <col min="7947" max="7947" width="10.28515625" bestFit="1" customWidth="1"/>
    <col min="7948" max="7948" width="11.28515625" customWidth="1"/>
    <col min="7949" max="7949" width="5" customWidth="1"/>
    <col min="7950" max="7955" width="15" customWidth="1"/>
    <col min="8195" max="8195" width="5.140625" customWidth="1"/>
    <col min="8196" max="8196" width="41.7109375" customWidth="1"/>
    <col min="8197" max="8197" width="14.7109375" customWidth="1"/>
    <col min="8198" max="8198" width="14.85546875" customWidth="1"/>
    <col min="8199" max="8200" width="11.7109375" customWidth="1"/>
    <col min="8201" max="8201" width="11.85546875" bestFit="1" customWidth="1"/>
    <col min="8203" max="8203" width="10.28515625" bestFit="1" customWidth="1"/>
    <col min="8204" max="8204" width="11.28515625" customWidth="1"/>
    <col min="8205" max="8205" width="5" customWidth="1"/>
    <col min="8206" max="8211" width="15" customWidth="1"/>
    <col min="8451" max="8451" width="5.140625" customWidth="1"/>
    <col min="8452" max="8452" width="41.7109375" customWidth="1"/>
    <col min="8453" max="8453" width="14.7109375" customWidth="1"/>
    <col min="8454" max="8454" width="14.85546875" customWidth="1"/>
    <col min="8455" max="8456" width="11.7109375" customWidth="1"/>
    <col min="8457" max="8457" width="11.85546875" bestFit="1" customWidth="1"/>
    <col min="8459" max="8459" width="10.28515625" bestFit="1" customWidth="1"/>
    <col min="8460" max="8460" width="11.28515625" customWidth="1"/>
    <col min="8461" max="8461" width="5" customWidth="1"/>
    <col min="8462" max="8467" width="15" customWidth="1"/>
    <col min="8707" max="8707" width="5.140625" customWidth="1"/>
    <col min="8708" max="8708" width="41.7109375" customWidth="1"/>
    <col min="8709" max="8709" width="14.7109375" customWidth="1"/>
    <col min="8710" max="8710" width="14.85546875" customWidth="1"/>
    <col min="8711" max="8712" width="11.7109375" customWidth="1"/>
    <col min="8713" max="8713" width="11.85546875" bestFit="1" customWidth="1"/>
    <col min="8715" max="8715" width="10.28515625" bestFit="1" customWidth="1"/>
    <col min="8716" max="8716" width="11.28515625" customWidth="1"/>
    <col min="8717" max="8717" width="5" customWidth="1"/>
    <col min="8718" max="8723" width="15" customWidth="1"/>
    <col min="8963" max="8963" width="5.140625" customWidth="1"/>
    <col min="8964" max="8964" width="41.7109375" customWidth="1"/>
    <col min="8965" max="8965" width="14.7109375" customWidth="1"/>
    <col min="8966" max="8966" width="14.85546875" customWidth="1"/>
    <col min="8967" max="8968" width="11.7109375" customWidth="1"/>
    <col min="8969" max="8969" width="11.85546875" bestFit="1" customWidth="1"/>
    <col min="8971" max="8971" width="10.28515625" bestFit="1" customWidth="1"/>
    <col min="8972" max="8972" width="11.28515625" customWidth="1"/>
    <col min="8973" max="8973" width="5" customWidth="1"/>
    <col min="8974" max="8979" width="15" customWidth="1"/>
    <col min="9219" max="9219" width="5.140625" customWidth="1"/>
    <col min="9220" max="9220" width="41.7109375" customWidth="1"/>
    <col min="9221" max="9221" width="14.7109375" customWidth="1"/>
    <col min="9222" max="9222" width="14.85546875" customWidth="1"/>
    <col min="9223" max="9224" width="11.7109375" customWidth="1"/>
    <col min="9225" max="9225" width="11.85546875" bestFit="1" customWidth="1"/>
    <col min="9227" max="9227" width="10.28515625" bestFit="1" customWidth="1"/>
    <col min="9228" max="9228" width="11.28515625" customWidth="1"/>
    <col min="9229" max="9229" width="5" customWidth="1"/>
    <col min="9230" max="9235" width="15" customWidth="1"/>
    <col min="9475" max="9475" width="5.140625" customWidth="1"/>
    <col min="9476" max="9476" width="41.7109375" customWidth="1"/>
    <col min="9477" max="9477" width="14.7109375" customWidth="1"/>
    <col min="9478" max="9478" width="14.85546875" customWidth="1"/>
    <col min="9479" max="9480" width="11.7109375" customWidth="1"/>
    <col min="9481" max="9481" width="11.85546875" bestFit="1" customWidth="1"/>
    <col min="9483" max="9483" width="10.28515625" bestFit="1" customWidth="1"/>
    <col min="9484" max="9484" width="11.28515625" customWidth="1"/>
    <col min="9485" max="9485" width="5" customWidth="1"/>
    <col min="9486" max="9491" width="15" customWidth="1"/>
    <col min="9731" max="9731" width="5.140625" customWidth="1"/>
    <col min="9732" max="9732" width="41.7109375" customWidth="1"/>
    <col min="9733" max="9733" width="14.7109375" customWidth="1"/>
    <col min="9734" max="9734" width="14.85546875" customWidth="1"/>
    <col min="9735" max="9736" width="11.7109375" customWidth="1"/>
    <col min="9737" max="9737" width="11.85546875" bestFit="1" customWidth="1"/>
    <col min="9739" max="9739" width="10.28515625" bestFit="1" customWidth="1"/>
    <col min="9740" max="9740" width="11.28515625" customWidth="1"/>
    <col min="9741" max="9741" width="5" customWidth="1"/>
    <col min="9742" max="9747" width="15" customWidth="1"/>
    <col min="9987" max="9987" width="5.140625" customWidth="1"/>
    <col min="9988" max="9988" width="41.7109375" customWidth="1"/>
    <col min="9989" max="9989" width="14.7109375" customWidth="1"/>
    <col min="9990" max="9990" width="14.85546875" customWidth="1"/>
    <col min="9991" max="9992" width="11.7109375" customWidth="1"/>
    <col min="9993" max="9993" width="11.85546875" bestFit="1" customWidth="1"/>
    <col min="9995" max="9995" width="10.28515625" bestFit="1" customWidth="1"/>
    <col min="9996" max="9996" width="11.28515625" customWidth="1"/>
    <col min="9997" max="9997" width="5" customWidth="1"/>
    <col min="9998" max="10003" width="15" customWidth="1"/>
    <col min="10243" max="10243" width="5.140625" customWidth="1"/>
    <col min="10244" max="10244" width="41.7109375" customWidth="1"/>
    <col min="10245" max="10245" width="14.7109375" customWidth="1"/>
    <col min="10246" max="10246" width="14.85546875" customWidth="1"/>
    <col min="10247" max="10248" width="11.7109375" customWidth="1"/>
    <col min="10249" max="10249" width="11.85546875" bestFit="1" customWidth="1"/>
    <col min="10251" max="10251" width="10.28515625" bestFit="1" customWidth="1"/>
    <col min="10252" max="10252" width="11.28515625" customWidth="1"/>
    <col min="10253" max="10253" width="5" customWidth="1"/>
    <col min="10254" max="10259" width="15" customWidth="1"/>
    <col min="10499" max="10499" width="5.140625" customWidth="1"/>
    <col min="10500" max="10500" width="41.7109375" customWidth="1"/>
    <col min="10501" max="10501" width="14.7109375" customWidth="1"/>
    <col min="10502" max="10502" width="14.85546875" customWidth="1"/>
    <col min="10503" max="10504" width="11.7109375" customWidth="1"/>
    <col min="10505" max="10505" width="11.85546875" bestFit="1" customWidth="1"/>
    <col min="10507" max="10507" width="10.28515625" bestFit="1" customWidth="1"/>
    <col min="10508" max="10508" width="11.28515625" customWidth="1"/>
    <col min="10509" max="10509" width="5" customWidth="1"/>
    <col min="10510" max="10515" width="15" customWidth="1"/>
    <col min="10755" max="10755" width="5.140625" customWidth="1"/>
    <col min="10756" max="10756" width="41.7109375" customWidth="1"/>
    <col min="10757" max="10757" width="14.7109375" customWidth="1"/>
    <col min="10758" max="10758" width="14.85546875" customWidth="1"/>
    <col min="10759" max="10760" width="11.7109375" customWidth="1"/>
    <col min="10761" max="10761" width="11.85546875" bestFit="1" customWidth="1"/>
    <col min="10763" max="10763" width="10.28515625" bestFit="1" customWidth="1"/>
    <col min="10764" max="10764" width="11.28515625" customWidth="1"/>
    <col min="10765" max="10765" width="5" customWidth="1"/>
    <col min="10766" max="10771" width="15" customWidth="1"/>
    <col min="11011" max="11011" width="5.140625" customWidth="1"/>
    <col min="11012" max="11012" width="41.7109375" customWidth="1"/>
    <col min="11013" max="11013" width="14.7109375" customWidth="1"/>
    <col min="11014" max="11014" width="14.85546875" customWidth="1"/>
    <col min="11015" max="11016" width="11.7109375" customWidth="1"/>
    <col min="11017" max="11017" width="11.85546875" bestFit="1" customWidth="1"/>
    <col min="11019" max="11019" width="10.28515625" bestFit="1" customWidth="1"/>
    <col min="11020" max="11020" width="11.28515625" customWidth="1"/>
    <col min="11021" max="11021" width="5" customWidth="1"/>
    <col min="11022" max="11027" width="15" customWidth="1"/>
    <col min="11267" max="11267" width="5.140625" customWidth="1"/>
    <col min="11268" max="11268" width="41.7109375" customWidth="1"/>
    <col min="11269" max="11269" width="14.7109375" customWidth="1"/>
    <col min="11270" max="11270" width="14.85546875" customWidth="1"/>
    <col min="11271" max="11272" width="11.7109375" customWidth="1"/>
    <col min="11273" max="11273" width="11.85546875" bestFit="1" customWidth="1"/>
    <col min="11275" max="11275" width="10.28515625" bestFit="1" customWidth="1"/>
    <col min="11276" max="11276" width="11.28515625" customWidth="1"/>
    <col min="11277" max="11277" width="5" customWidth="1"/>
    <col min="11278" max="11283" width="15" customWidth="1"/>
    <col min="11523" max="11523" width="5.140625" customWidth="1"/>
    <col min="11524" max="11524" width="41.7109375" customWidth="1"/>
    <col min="11525" max="11525" width="14.7109375" customWidth="1"/>
    <col min="11526" max="11526" width="14.85546875" customWidth="1"/>
    <col min="11527" max="11528" width="11.7109375" customWidth="1"/>
    <col min="11529" max="11529" width="11.85546875" bestFit="1" customWidth="1"/>
    <col min="11531" max="11531" width="10.28515625" bestFit="1" customWidth="1"/>
    <col min="11532" max="11532" width="11.28515625" customWidth="1"/>
    <col min="11533" max="11533" width="5" customWidth="1"/>
    <col min="11534" max="11539" width="15" customWidth="1"/>
    <col min="11779" max="11779" width="5.140625" customWidth="1"/>
    <col min="11780" max="11780" width="41.7109375" customWidth="1"/>
    <col min="11781" max="11781" width="14.7109375" customWidth="1"/>
    <col min="11782" max="11782" width="14.85546875" customWidth="1"/>
    <col min="11783" max="11784" width="11.7109375" customWidth="1"/>
    <col min="11785" max="11785" width="11.85546875" bestFit="1" customWidth="1"/>
    <col min="11787" max="11787" width="10.28515625" bestFit="1" customWidth="1"/>
    <col min="11788" max="11788" width="11.28515625" customWidth="1"/>
    <col min="11789" max="11789" width="5" customWidth="1"/>
    <col min="11790" max="11795" width="15" customWidth="1"/>
    <col min="12035" max="12035" width="5.140625" customWidth="1"/>
    <col min="12036" max="12036" width="41.7109375" customWidth="1"/>
    <col min="12037" max="12037" width="14.7109375" customWidth="1"/>
    <col min="12038" max="12038" width="14.85546875" customWidth="1"/>
    <col min="12039" max="12040" width="11.7109375" customWidth="1"/>
    <col min="12041" max="12041" width="11.85546875" bestFit="1" customWidth="1"/>
    <col min="12043" max="12043" width="10.28515625" bestFit="1" customWidth="1"/>
    <col min="12044" max="12044" width="11.28515625" customWidth="1"/>
    <col min="12045" max="12045" width="5" customWidth="1"/>
    <col min="12046" max="12051" width="15" customWidth="1"/>
    <col min="12291" max="12291" width="5.140625" customWidth="1"/>
    <col min="12292" max="12292" width="41.7109375" customWidth="1"/>
    <col min="12293" max="12293" width="14.7109375" customWidth="1"/>
    <col min="12294" max="12294" width="14.85546875" customWidth="1"/>
    <col min="12295" max="12296" width="11.7109375" customWidth="1"/>
    <col min="12297" max="12297" width="11.85546875" bestFit="1" customWidth="1"/>
    <col min="12299" max="12299" width="10.28515625" bestFit="1" customWidth="1"/>
    <col min="12300" max="12300" width="11.28515625" customWidth="1"/>
    <col min="12301" max="12301" width="5" customWidth="1"/>
    <col min="12302" max="12307" width="15" customWidth="1"/>
    <col min="12547" max="12547" width="5.140625" customWidth="1"/>
    <col min="12548" max="12548" width="41.7109375" customWidth="1"/>
    <col min="12549" max="12549" width="14.7109375" customWidth="1"/>
    <col min="12550" max="12550" width="14.85546875" customWidth="1"/>
    <col min="12551" max="12552" width="11.7109375" customWidth="1"/>
    <col min="12553" max="12553" width="11.85546875" bestFit="1" customWidth="1"/>
    <col min="12555" max="12555" width="10.28515625" bestFit="1" customWidth="1"/>
    <col min="12556" max="12556" width="11.28515625" customWidth="1"/>
    <col min="12557" max="12557" width="5" customWidth="1"/>
    <col min="12558" max="12563" width="15" customWidth="1"/>
    <col min="12803" max="12803" width="5.140625" customWidth="1"/>
    <col min="12804" max="12804" width="41.7109375" customWidth="1"/>
    <col min="12805" max="12805" width="14.7109375" customWidth="1"/>
    <col min="12806" max="12806" width="14.85546875" customWidth="1"/>
    <col min="12807" max="12808" width="11.7109375" customWidth="1"/>
    <col min="12809" max="12809" width="11.85546875" bestFit="1" customWidth="1"/>
    <col min="12811" max="12811" width="10.28515625" bestFit="1" customWidth="1"/>
    <col min="12812" max="12812" width="11.28515625" customWidth="1"/>
    <col min="12813" max="12813" width="5" customWidth="1"/>
    <col min="12814" max="12819" width="15" customWidth="1"/>
    <col min="13059" max="13059" width="5.140625" customWidth="1"/>
    <col min="13060" max="13060" width="41.7109375" customWidth="1"/>
    <col min="13061" max="13061" width="14.7109375" customWidth="1"/>
    <col min="13062" max="13062" width="14.85546875" customWidth="1"/>
    <col min="13063" max="13064" width="11.7109375" customWidth="1"/>
    <col min="13065" max="13065" width="11.85546875" bestFit="1" customWidth="1"/>
    <col min="13067" max="13067" width="10.28515625" bestFit="1" customWidth="1"/>
    <col min="13068" max="13068" width="11.28515625" customWidth="1"/>
    <col min="13069" max="13069" width="5" customWidth="1"/>
    <col min="13070" max="13075" width="15" customWidth="1"/>
    <col min="13315" max="13315" width="5.140625" customWidth="1"/>
    <col min="13316" max="13316" width="41.7109375" customWidth="1"/>
    <col min="13317" max="13317" width="14.7109375" customWidth="1"/>
    <col min="13318" max="13318" width="14.85546875" customWidth="1"/>
    <col min="13319" max="13320" width="11.7109375" customWidth="1"/>
    <col min="13321" max="13321" width="11.85546875" bestFit="1" customWidth="1"/>
    <col min="13323" max="13323" width="10.28515625" bestFit="1" customWidth="1"/>
    <col min="13324" max="13324" width="11.28515625" customWidth="1"/>
    <col min="13325" max="13325" width="5" customWidth="1"/>
    <col min="13326" max="13331" width="15" customWidth="1"/>
    <col min="13571" max="13571" width="5.140625" customWidth="1"/>
    <col min="13572" max="13572" width="41.7109375" customWidth="1"/>
    <col min="13573" max="13573" width="14.7109375" customWidth="1"/>
    <col min="13574" max="13574" width="14.85546875" customWidth="1"/>
    <col min="13575" max="13576" width="11.7109375" customWidth="1"/>
    <col min="13577" max="13577" width="11.85546875" bestFit="1" customWidth="1"/>
    <col min="13579" max="13579" width="10.28515625" bestFit="1" customWidth="1"/>
    <col min="13580" max="13580" width="11.28515625" customWidth="1"/>
    <col min="13581" max="13581" width="5" customWidth="1"/>
    <col min="13582" max="13587" width="15" customWidth="1"/>
    <col min="13827" max="13827" width="5.140625" customWidth="1"/>
    <col min="13828" max="13828" width="41.7109375" customWidth="1"/>
    <col min="13829" max="13829" width="14.7109375" customWidth="1"/>
    <col min="13830" max="13830" width="14.85546875" customWidth="1"/>
    <col min="13831" max="13832" width="11.7109375" customWidth="1"/>
    <col min="13833" max="13833" width="11.85546875" bestFit="1" customWidth="1"/>
    <col min="13835" max="13835" width="10.28515625" bestFit="1" customWidth="1"/>
    <col min="13836" max="13836" width="11.28515625" customWidth="1"/>
    <col min="13837" max="13837" width="5" customWidth="1"/>
    <col min="13838" max="13843" width="15" customWidth="1"/>
    <col min="14083" max="14083" width="5.140625" customWidth="1"/>
    <col min="14084" max="14084" width="41.7109375" customWidth="1"/>
    <col min="14085" max="14085" width="14.7109375" customWidth="1"/>
    <col min="14086" max="14086" width="14.85546875" customWidth="1"/>
    <col min="14087" max="14088" width="11.7109375" customWidth="1"/>
    <col min="14089" max="14089" width="11.85546875" bestFit="1" customWidth="1"/>
    <col min="14091" max="14091" width="10.28515625" bestFit="1" customWidth="1"/>
    <col min="14092" max="14092" width="11.28515625" customWidth="1"/>
    <col min="14093" max="14093" width="5" customWidth="1"/>
    <col min="14094" max="14099" width="15" customWidth="1"/>
    <col min="14339" max="14339" width="5.140625" customWidth="1"/>
    <col min="14340" max="14340" width="41.7109375" customWidth="1"/>
    <col min="14341" max="14341" width="14.7109375" customWidth="1"/>
    <col min="14342" max="14342" width="14.85546875" customWidth="1"/>
    <col min="14343" max="14344" width="11.7109375" customWidth="1"/>
    <col min="14345" max="14345" width="11.85546875" bestFit="1" customWidth="1"/>
    <col min="14347" max="14347" width="10.28515625" bestFit="1" customWidth="1"/>
    <col min="14348" max="14348" width="11.28515625" customWidth="1"/>
    <col min="14349" max="14349" width="5" customWidth="1"/>
    <col min="14350" max="14355" width="15" customWidth="1"/>
    <col min="14595" max="14595" width="5.140625" customWidth="1"/>
    <col min="14596" max="14596" width="41.7109375" customWidth="1"/>
    <col min="14597" max="14597" width="14.7109375" customWidth="1"/>
    <col min="14598" max="14598" width="14.85546875" customWidth="1"/>
    <col min="14599" max="14600" width="11.7109375" customWidth="1"/>
    <col min="14601" max="14601" width="11.85546875" bestFit="1" customWidth="1"/>
    <col min="14603" max="14603" width="10.28515625" bestFit="1" customWidth="1"/>
    <col min="14604" max="14604" width="11.28515625" customWidth="1"/>
    <col min="14605" max="14605" width="5" customWidth="1"/>
    <col min="14606" max="14611" width="15" customWidth="1"/>
    <col min="14851" max="14851" width="5.140625" customWidth="1"/>
    <col min="14852" max="14852" width="41.7109375" customWidth="1"/>
    <col min="14853" max="14853" width="14.7109375" customWidth="1"/>
    <col min="14854" max="14854" width="14.85546875" customWidth="1"/>
    <col min="14855" max="14856" width="11.7109375" customWidth="1"/>
    <col min="14857" max="14857" width="11.85546875" bestFit="1" customWidth="1"/>
    <col min="14859" max="14859" width="10.28515625" bestFit="1" customWidth="1"/>
    <col min="14860" max="14860" width="11.28515625" customWidth="1"/>
    <col min="14861" max="14861" width="5" customWidth="1"/>
    <col min="14862" max="14867" width="15" customWidth="1"/>
    <col min="15107" max="15107" width="5.140625" customWidth="1"/>
    <col min="15108" max="15108" width="41.7109375" customWidth="1"/>
    <col min="15109" max="15109" width="14.7109375" customWidth="1"/>
    <col min="15110" max="15110" width="14.85546875" customWidth="1"/>
    <col min="15111" max="15112" width="11.7109375" customWidth="1"/>
    <col min="15113" max="15113" width="11.85546875" bestFit="1" customWidth="1"/>
    <col min="15115" max="15115" width="10.28515625" bestFit="1" customWidth="1"/>
    <col min="15116" max="15116" width="11.28515625" customWidth="1"/>
    <col min="15117" max="15117" width="5" customWidth="1"/>
    <col min="15118" max="15123" width="15" customWidth="1"/>
    <col min="15363" max="15363" width="5.140625" customWidth="1"/>
    <col min="15364" max="15364" width="41.7109375" customWidth="1"/>
    <col min="15365" max="15365" width="14.7109375" customWidth="1"/>
    <col min="15366" max="15366" width="14.85546875" customWidth="1"/>
    <col min="15367" max="15368" width="11.7109375" customWidth="1"/>
    <col min="15369" max="15369" width="11.85546875" bestFit="1" customWidth="1"/>
    <col min="15371" max="15371" width="10.28515625" bestFit="1" customWidth="1"/>
    <col min="15372" max="15372" width="11.28515625" customWidth="1"/>
    <col min="15373" max="15373" width="5" customWidth="1"/>
    <col min="15374" max="15379" width="15" customWidth="1"/>
    <col min="15619" max="15619" width="5.140625" customWidth="1"/>
    <col min="15620" max="15620" width="41.7109375" customWidth="1"/>
    <col min="15621" max="15621" width="14.7109375" customWidth="1"/>
    <col min="15622" max="15622" width="14.85546875" customWidth="1"/>
    <col min="15623" max="15624" width="11.7109375" customWidth="1"/>
    <col min="15625" max="15625" width="11.85546875" bestFit="1" customWidth="1"/>
    <col min="15627" max="15627" width="10.28515625" bestFit="1" customWidth="1"/>
    <col min="15628" max="15628" width="11.28515625" customWidth="1"/>
    <col min="15629" max="15629" width="5" customWidth="1"/>
    <col min="15630" max="15635" width="15" customWidth="1"/>
    <col min="15875" max="15875" width="5.140625" customWidth="1"/>
    <col min="15876" max="15876" width="41.7109375" customWidth="1"/>
    <col min="15877" max="15877" width="14.7109375" customWidth="1"/>
    <col min="15878" max="15878" width="14.85546875" customWidth="1"/>
    <col min="15879" max="15880" width="11.7109375" customWidth="1"/>
    <col min="15881" max="15881" width="11.85546875" bestFit="1" customWidth="1"/>
    <col min="15883" max="15883" width="10.28515625" bestFit="1" customWidth="1"/>
    <col min="15884" max="15884" width="11.28515625" customWidth="1"/>
    <col min="15885" max="15885" width="5" customWidth="1"/>
    <col min="15886" max="15891" width="15" customWidth="1"/>
    <col min="16131" max="16131" width="5.140625" customWidth="1"/>
    <col min="16132" max="16132" width="41.7109375" customWidth="1"/>
    <col min="16133" max="16133" width="14.7109375" customWidth="1"/>
    <col min="16134" max="16134" width="14.85546875" customWidth="1"/>
    <col min="16135" max="16136" width="11.7109375" customWidth="1"/>
    <col min="16137" max="16137" width="11.85546875" bestFit="1" customWidth="1"/>
    <col min="16139" max="16139" width="10.28515625" bestFit="1" customWidth="1"/>
    <col min="16140" max="16140" width="11.28515625" customWidth="1"/>
    <col min="16141" max="16141" width="5" customWidth="1"/>
    <col min="16142" max="16147" width="15" customWidth="1"/>
  </cols>
  <sheetData>
    <row r="1" spans="1:20" ht="26.25" customHeight="1" x14ac:dyDescent="0.5">
      <c r="A1" s="1"/>
      <c r="B1" s="2" t="s">
        <v>154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6.5" customHeight="1" x14ac:dyDescent="0.25">
      <c r="A2" s="5"/>
      <c r="B2" s="168" t="s">
        <v>136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4"/>
      <c r="R2" s="4"/>
      <c r="S2" s="4"/>
      <c r="T2" s="4"/>
    </row>
    <row r="3" spans="1:20" ht="11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12.75" customHeight="1" x14ac:dyDescent="0.2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4"/>
      <c r="T4" s="4"/>
    </row>
    <row r="5" spans="1:20" ht="21.75" customHeight="1" x14ac:dyDescent="0.25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4"/>
      <c r="R5" s="4"/>
      <c r="S5" s="4"/>
      <c r="T5" s="4"/>
    </row>
    <row r="6" spans="1:20" ht="21.75" customHeight="1" x14ac:dyDescent="0.2">
      <c r="C6" s="13"/>
      <c r="D6" s="13"/>
      <c r="Q6" s="4"/>
      <c r="R6" s="4"/>
      <c r="S6" s="4"/>
      <c r="T6" s="4"/>
    </row>
    <row r="7" spans="1:20" ht="31.5" customHeight="1" thickBot="1" x14ac:dyDescent="0.25">
      <c r="B7" s="14" t="s">
        <v>1</v>
      </c>
      <c r="C7" s="15" t="s">
        <v>2</v>
      </c>
      <c r="D7" s="16" t="s">
        <v>3</v>
      </c>
      <c r="E7" s="15" t="s">
        <v>4</v>
      </c>
      <c r="H7" s="14" t="s">
        <v>5</v>
      </c>
      <c r="I7" s="14"/>
      <c r="J7" s="17"/>
      <c r="K7" s="14"/>
      <c r="L7" s="15" t="s">
        <v>6</v>
      </c>
      <c r="Q7" s="4"/>
      <c r="R7" s="4"/>
      <c r="S7" s="4"/>
      <c r="T7" s="4"/>
    </row>
    <row r="8" spans="1:20" ht="21.75" customHeight="1" x14ac:dyDescent="0.2">
      <c r="A8" s="9">
        <f>ROW()</f>
        <v>8</v>
      </c>
      <c r="B8" t="s">
        <v>7</v>
      </c>
      <c r="C8" s="18"/>
      <c r="D8" s="19"/>
      <c r="E8" s="20"/>
      <c r="H8" t="s">
        <v>8</v>
      </c>
      <c r="L8" s="18"/>
      <c r="Q8" s="4"/>
      <c r="R8" s="4"/>
      <c r="S8" s="4"/>
      <c r="T8" s="4"/>
    </row>
    <row r="9" spans="1:20" ht="21.75" customHeight="1" x14ac:dyDescent="0.2">
      <c r="A9" s="9">
        <f>ROW()</f>
        <v>9</v>
      </c>
      <c r="B9" t="s">
        <v>9</v>
      </c>
      <c r="C9" s="21"/>
      <c r="D9" s="22"/>
      <c r="E9" s="23"/>
      <c r="H9" t="s">
        <v>10</v>
      </c>
      <c r="L9" s="24"/>
      <c r="Q9" s="4"/>
      <c r="R9" s="4"/>
      <c r="S9" s="4"/>
      <c r="T9" s="4"/>
    </row>
    <row r="10" spans="1:20" ht="21.75" customHeight="1" x14ac:dyDescent="0.2">
      <c r="A10" s="9">
        <f>ROW()</f>
        <v>10</v>
      </c>
      <c r="B10" t="s">
        <v>11</v>
      </c>
      <c r="C10" s="21"/>
      <c r="D10" s="22"/>
      <c r="E10" s="23"/>
      <c r="H10" t="s">
        <v>12</v>
      </c>
      <c r="L10" s="25"/>
      <c r="P10" s="26"/>
      <c r="Q10" s="27"/>
      <c r="R10" s="27"/>
      <c r="S10" s="27"/>
      <c r="T10" s="27"/>
    </row>
    <row r="11" spans="1:20" ht="21.75" customHeight="1" thickBot="1" x14ac:dyDescent="0.25">
      <c r="A11" s="9">
        <f>ROW()</f>
        <v>11</v>
      </c>
      <c r="B11" t="s">
        <v>13</v>
      </c>
      <c r="C11" s="28"/>
      <c r="D11" s="29"/>
      <c r="E11" s="30"/>
      <c r="G11" s="31"/>
      <c r="H11" t="s">
        <v>14</v>
      </c>
      <c r="L11" s="25"/>
    </row>
    <row r="12" spans="1:20" ht="21.75" customHeight="1" thickTop="1" x14ac:dyDescent="0.2">
      <c r="A12" s="9">
        <f>ROW()</f>
        <v>12</v>
      </c>
      <c r="B12" t="s">
        <v>15</v>
      </c>
      <c r="C12" s="32"/>
      <c r="D12" s="19"/>
      <c r="E12" s="20"/>
      <c r="G12" s="31"/>
      <c r="L12" s="33"/>
    </row>
    <row r="13" spans="1:20" ht="21.75" customHeight="1" thickBot="1" x14ac:dyDescent="0.25">
      <c r="A13" s="9">
        <f>ROW()</f>
        <v>13</v>
      </c>
      <c r="B13" s="34" t="s">
        <v>16</v>
      </c>
      <c r="C13" s="35"/>
      <c r="D13" s="36"/>
      <c r="E13" s="37"/>
      <c r="G13" s="38"/>
      <c r="L13" s="33"/>
    </row>
    <row r="14" spans="1:20" ht="21.75" customHeight="1" thickTop="1" x14ac:dyDescent="0.2">
      <c r="A14" s="9">
        <f>ROW()</f>
        <v>14</v>
      </c>
      <c r="B14" s="34"/>
      <c r="C14" s="34"/>
      <c r="D14" s="34"/>
      <c r="E14" s="34"/>
      <c r="F14" s="34"/>
      <c r="G14" s="34"/>
      <c r="L14" s="33"/>
    </row>
    <row r="15" spans="1:20" ht="21.75" customHeight="1" thickBot="1" x14ac:dyDescent="0.25">
      <c r="A15" s="9">
        <f>ROW()</f>
        <v>15</v>
      </c>
      <c r="B15" s="34" t="s">
        <v>17</v>
      </c>
      <c r="C15" s="25"/>
      <c r="D15" s="39"/>
      <c r="E15" s="40"/>
      <c r="F15" s="41"/>
      <c r="G15" s="38"/>
      <c r="L15" s="33"/>
    </row>
    <row r="16" spans="1:20" ht="21.75" customHeight="1" thickBot="1" x14ac:dyDescent="0.25">
      <c r="A16" s="9">
        <f>ROW()</f>
        <v>16</v>
      </c>
      <c r="B16" s="42" t="s">
        <v>18</v>
      </c>
      <c r="C16" s="35"/>
      <c r="D16" s="43"/>
      <c r="E16" s="44"/>
      <c r="F16" s="45"/>
      <c r="G16" s="46"/>
      <c r="H16" s="42" t="s">
        <v>19</v>
      </c>
      <c r="I16" s="42"/>
      <c r="J16" s="42"/>
      <c r="K16" s="42"/>
      <c r="L16" s="47"/>
    </row>
    <row r="17" spans="1:16" ht="21.75" customHeight="1" thickTop="1" x14ac:dyDescent="0.2">
      <c r="A17" s="9">
        <f>ROW()</f>
        <v>17</v>
      </c>
      <c r="C17" s="48"/>
    </row>
    <row r="18" spans="1:16" ht="21.75" customHeight="1" x14ac:dyDescent="0.2">
      <c r="A18" s="9">
        <f>ROW()</f>
        <v>18</v>
      </c>
      <c r="B18" s="49" t="s">
        <v>20</v>
      </c>
      <c r="D18" s="50"/>
      <c r="E18" s="48" t="s">
        <v>135</v>
      </c>
      <c r="L18" s="51"/>
    </row>
    <row r="19" spans="1:16" ht="21.75" customHeight="1" x14ac:dyDescent="0.2">
      <c r="A19" s="9">
        <f>ROW()</f>
        <v>19</v>
      </c>
      <c r="B19" s="49" t="s">
        <v>21</v>
      </c>
      <c r="D19" s="167">
        <v>1.2999999999999999E-2</v>
      </c>
    </row>
    <row r="20" spans="1:16" ht="21.75" customHeight="1" x14ac:dyDescent="0.2">
      <c r="B20" s="49"/>
      <c r="D20" s="52"/>
    </row>
    <row r="21" spans="1:16" ht="12" customHeight="1" x14ac:dyDescent="0.2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1.75" customHeight="1" x14ac:dyDescent="0.25">
      <c r="A22" s="9">
        <f>ROW()</f>
        <v>22</v>
      </c>
      <c r="B22" s="53" t="s">
        <v>22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1.75" customHeight="1" x14ac:dyDescent="0.25">
      <c r="A23" s="9">
        <f>ROW()</f>
        <v>23</v>
      </c>
      <c r="B23" s="54" t="s">
        <v>23</v>
      </c>
      <c r="C23" s="55"/>
      <c r="D23" s="55"/>
      <c r="E23" s="55"/>
      <c r="F23" s="55"/>
      <c r="G23" s="55"/>
      <c r="H23" s="56" t="s">
        <v>24</v>
      </c>
      <c r="I23" s="170" t="s">
        <v>25</v>
      </c>
      <c r="J23" s="171"/>
      <c r="K23" s="171"/>
      <c r="L23" s="171"/>
      <c r="M23" s="171"/>
      <c r="N23" s="171"/>
      <c r="O23" s="171"/>
      <c r="P23" s="171"/>
    </row>
    <row r="24" spans="1:16" ht="21.75" customHeight="1" x14ac:dyDescent="0.2">
      <c r="A24" s="9">
        <f>ROW()</f>
        <v>24</v>
      </c>
      <c r="C24" s="55"/>
      <c r="D24" s="57"/>
      <c r="E24" s="55"/>
      <c r="F24" s="55"/>
      <c r="G24" s="55"/>
      <c r="H24" s="58" t="str">
        <f>+H154</f>
        <v>Year 1</v>
      </c>
      <c r="I24" s="59" t="str">
        <f>+I186</f>
        <v>Year 2</v>
      </c>
      <c r="J24" s="60" t="str">
        <f>+J186</f>
        <v>Year 3</v>
      </c>
      <c r="K24" s="60" t="str">
        <f>+K186</f>
        <v>Year 4</v>
      </c>
      <c r="L24" s="60" t="str">
        <f>+L186</f>
        <v>Year 5</v>
      </c>
      <c r="M24" s="60" t="str">
        <f>+M186</f>
        <v>Year 6</v>
      </c>
      <c r="N24" s="60" t="e">
        <f>+M24+365</f>
        <v>#VALUE!</v>
      </c>
      <c r="O24" s="60" t="e">
        <f>+N24+365</f>
        <v>#VALUE!</v>
      </c>
      <c r="P24" s="60" t="e">
        <f>+O24+365</f>
        <v>#VALUE!</v>
      </c>
    </row>
    <row r="25" spans="1:16" ht="21.75" customHeight="1" x14ac:dyDescent="0.2">
      <c r="A25" s="9">
        <f>ROW()</f>
        <v>25</v>
      </c>
      <c r="B25" s="42" t="s">
        <v>26</v>
      </c>
      <c r="C25" s="55"/>
      <c r="D25" s="57"/>
      <c r="E25" s="55"/>
      <c r="F25" s="55"/>
      <c r="H25" s="13"/>
    </row>
    <row r="26" spans="1:16" ht="21.75" customHeight="1" x14ac:dyDescent="0.2">
      <c r="A26" s="9">
        <f>ROW()</f>
        <v>26</v>
      </c>
      <c r="B26" t="s">
        <v>27</v>
      </c>
      <c r="D26" s="57"/>
      <c r="E26" s="55"/>
      <c r="F26" s="55"/>
      <c r="G26" s="61"/>
      <c r="H26" s="62"/>
      <c r="I26" s="63"/>
      <c r="J26" s="63"/>
      <c r="K26" s="63"/>
      <c r="L26" s="63"/>
      <c r="M26" s="63"/>
      <c r="N26" s="63"/>
      <c r="O26" s="63"/>
      <c r="P26" s="63"/>
    </row>
    <row r="27" spans="1:16" ht="21.75" customHeight="1" x14ac:dyDescent="0.2">
      <c r="A27" s="9">
        <f>ROW()</f>
        <v>27</v>
      </c>
      <c r="B27" t="s">
        <v>28</v>
      </c>
      <c r="D27" s="57"/>
      <c r="E27" s="55"/>
      <c r="F27" s="55"/>
      <c r="G27" s="61"/>
      <c r="H27" s="61"/>
      <c r="I27" s="64"/>
      <c r="J27" s="64"/>
      <c r="K27" s="64"/>
      <c r="L27" s="64"/>
      <c r="M27" s="64"/>
      <c r="N27" s="64"/>
      <c r="O27" s="64"/>
      <c r="P27" s="64"/>
    </row>
    <row r="28" spans="1:16" ht="21.75" customHeight="1" x14ac:dyDescent="0.2">
      <c r="A28" s="9">
        <f>ROW()</f>
        <v>28</v>
      </c>
      <c r="G28" s="61"/>
      <c r="H28" s="65"/>
      <c r="I28" s="61"/>
      <c r="J28" s="61"/>
      <c r="K28" s="61"/>
      <c r="L28" s="61"/>
      <c r="M28" s="61"/>
      <c r="N28" s="61"/>
      <c r="O28" s="61"/>
      <c r="P28" s="61"/>
    </row>
    <row r="29" spans="1:16" ht="21.75" customHeight="1" x14ac:dyDescent="0.2">
      <c r="A29" s="9">
        <f>ROW()</f>
        <v>29</v>
      </c>
      <c r="B29" s="42" t="str">
        <f>+B8</f>
        <v>Revolver</v>
      </c>
      <c r="F29" s="34"/>
      <c r="G29" s="61" t="s">
        <v>29</v>
      </c>
      <c r="H29" s="65" t="s">
        <v>30</v>
      </c>
      <c r="I29" s="61"/>
      <c r="J29" s="61"/>
      <c r="K29" s="61"/>
      <c r="L29" s="61"/>
      <c r="M29" s="61"/>
      <c r="N29" s="61"/>
      <c r="O29" s="61"/>
      <c r="P29" s="61"/>
    </row>
    <row r="30" spans="1:16" ht="21.75" customHeight="1" x14ac:dyDescent="0.2">
      <c r="A30" s="9">
        <f>ROW()</f>
        <v>30</v>
      </c>
      <c r="B30" t="s">
        <v>31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21.75" customHeight="1" x14ac:dyDescent="0.2">
      <c r="A31" s="9">
        <f>ROW()</f>
        <v>31</v>
      </c>
      <c r="B31" t="s">
        <v>32</v>
      </c>
      <c r="G31" s="61"/>
      <c r="H31" s="67"/>
      <c r="I31" s="68"/>
      <c r="J31" s="68"/>
      <c r="K31" s="68"/>
      <c r="L31" s="68"/>
      <c r="M31" s="68"/>
      <c r="N31" s="68"/>
      <c r="O31" s="68"/>
      <c r="P31" s="68"/>
    </row>
    <row r="32" spans="1:16" ht="21.75" customHeight="1" x14ac:dyDescent="0.2">
      <c r="A32" s="9">
        <f>ROW()</f>
        <v>32</v>
      </c>
      <c r="B32" t="s">
        <v>33</v>
      </c>
      <c r="G32" s="61"/>
      <c r="H32" s="67"/>
      <c r="I32" s="68"/>
      <c r="J32" s="68"/>
      <c r="K32" s="68"/>
      <c r="L32" s="68"/>
      <c r="M32" s="68"/>
      <c r="N32" s="68"/>
      <c r="O32" s="68"/>
      <c r="P32" s="68"/>
    </row>
    <row r="33" spans="1:21" ht="21.75" customHeight="1" x14ac:dyDescent="0.2">
      <c r="A33" s="9">
        <f>ROW()</f>
        <v>33</v>
      </c>
      <c r="B33" t="s">
        <v>34</v>
      </c>
      <c r="G33" s="61"/>
      <c r="H33" s="67"/>
      <c r="I33" s="69"/>
      <c r="J33" s="69"/>
      <c r="K33" s="69"/>
      <c r="L33" s="69"/>
      <c r="M33" s="69"/>
      <c r="N33" s="69"/>
      <c r="O33" s="69"/>
      <c r="P33" s="69"/>
    </row>
    <row r="34" spans="1:21" ht="21.75" customHeight="1" x14ac:dyDescent="0.25">
      <c r="A34" s="9">
        <f>ROW()</f>
        <v>34</v>
      </c>
      <c r="B34" t="s">
        <v>35</v>
      </c>
      <c r="G34" s="61"/>
      <c r="H34" s="67"/>
      <c r="I34" s="70"/>
      <c r="J34" s="70"/>
      <c r="K34" s="70"/>
      <c r="L34" s="70"/>
      <c r="M34" s="70"/>
      <c r="N34" s="70"/>
      <c r="O34" s="70"/>
      <c r="P34" s="71"/>
    </row>
    <row r="35" spans="1:21" ht="21.75" customHeight="1" x14ac:dyDescent="0.2">
      <c r="A35" s="9">
        <f>ROW()</f>
        <v>35</v>
      </c>
      <c r="B35" t="s">
        <v>36</v>
      </c>
      <c r="F35" s="72"/>
      <c r="G35" s="61"/>
      <c r="H35" s="65"/>
      <c r="I35" s="63"/>
      <c r="J35" s="63"/>
      <c r="K35" s="63"/>
      <c r="L35" s="63"/>
      <c r="M35" s="63"/>
      <c r="N35" s="63"/>
      <c r="O35" s="63"/>
      <c r="P35" s="68"/>
    </row>
    <row r="36" spans="1:21" ht="21.75" customHeight="1" x14ac:dyDescent="0.2">
      <c r="A36" s="9">
        <f>ROW()</f>
        <v>36</v>
      </c>
      <c r="G36" s="61"/>
      <c r="H36" s="65" t="s">
        <v>37</v>
      </c>
      <c r="I36" s="73"/>
      <c r="J36" s="73"/>
      <c r="K36" s="73"/>
      <c r="L36" s="73"/>
      <c r="M36" s="73"/>
      <c r="N36" s="73"/>
      <c r="O36" s="73"/>
      <c r="P36" s="73"/>
    </row>
    <row r="37" spans="1:21" ht="21.75" customHeight="1" x14ac:dyDescent="0.2">
      <c r="A37" s="9">
        <f>ROW()</f>
        <v>37</v>
      </c>
      <c r="B37" s="42" t="str">
        <f>+B9</f>
        <v>Term Loan A</v>
      </c>
      <c r="F37" s="34"/>
      <c r="G37" s="61"/>
      <c r="H37" s="65"/>
      <c r="I37" s="61"/>
      <c r="J37" s="61"/>
      <c r="K37" s="61"/>
      <c r="L37" s="61"/>
      <c r="M37" s="61"/>
      <c r="N37" s="61"/>
      <c r="O37" s="61"/>
      <c r="P37" s="61"/>
    </row>
    <row r="38" spans="1:21" ht="21.75" customHeight="1" x14ac:dyDescent="0.2">
      <c r="A38" s="9">
        <f>ROW()</f>
        <v>38</v>
      </c>
      <c r="B38" t="s">
        <v>31</v>
      </c>
      <c r="G38" s="61"/>
      <c r="H38" s="66"/>
      <c r="I38" s="66"/>
      <c r="J38" s="66"/>
      <c r="K38" s="66"/>
      <c r="L38" s="66"/>
      <c r="M38" s="66"/>
      <c r="N38" s="66"/>
      <c r="O38" s="66"/>
      <c r="P38" s="66"/>
    </row>
    <row r="39" spans="1:21" ht="21.75" customHeight="1" x14ac:dyDescent="0.2">
      <c r="A39" s="9">
        <f>ROW()</f>
        <v>39</v>
      </c>
      <c r="B39" t="s">
        <v>32</v>
      </c>
      <c r="G39" s="61"/>
      <c r="H39" s="67"/>
      <c r="I39" s="68"/>
      <c r="J39" s="68"/>
      <c r="K39" s="68"/>
      <c r="L39" s="68"/>
      <c r="M39" s="68"/>
      <c r="N39" s="68"/>
      <c r="O39" s="68"/>
      <c r="P39" s="68"/>
    </row>
    <row r="40" spans="1:21" ht="21.75" customHeight="1" x14ac:dyDescent="0.2">
      <c r="A40" s="9">
        <f>ROW()</f>
        <v>40</v>
      </c>
      <c r="B40" t="s">
        <v>33</v>
      </c>
      <c r="G40" s="61"/>
      <c r="H40" s="67"/>
      <c r="I40" s="68"/>
      <c r="J40" s="68"/>
      <c r="K40" s="68"/>
      <c r="L40" s="68"/>
      <c r="M40" s="68"/>
      <c r="N40" s="68"/>
      <c r="O40" s="68"/>
      <c r="P40" s="68"/>
    </row>
    <row r="41" spans="1:21" ht="21.75" customHeight="1" x14ac:dyDescent="0.25">
      <c r="A41" s="9">
        <f>ROW()</f>
        <v>41</v>
      </c>
      <c r="B41" t="s">
        <v>35</v>
      </c>
      <c r="G41" s="61"/>
      <c r="H41" s="67"/>
      <c r="I41" s="70"/>
      <c r="J41" s="70"/>
      <c r="K41" s="70"/>
      <c r="L41" s="70"/>
      <c r="M41" s="70"/>
      <c r="N41" s="70"/>
      <c r="O41" s="70"/>
      <c r="P41" s="71"/>
    </row>
    <row r="42" spans="1:21" ht="21.75" customHeight="1" x14ac:dyDescent="0.2">
      <c r="A42" s="9">
        <f>ROW()</f>
        <v>42</v>
      </c>
      <c r="B42" t="s">
        <v>36</v>
      </c>
      <c r="F42" s="72"/>
      <c r="G42" s="61"/>
      <c r="H42" s="65"/>
      <c r="I42" s="63"/>
      <c r="J42" s="63"/>
      <c r="K42" s="63"/>
      <c r="L42" s="63"/>
      <c r="M42" s="63"/>
      <c r="N42" s="63"/>
      <c r="O42" s="63"/>
      <c r="P42" s="68"/>
    </row>
    <row r="43" spans="1:21" ht="21.75" customHeight="1" x14ac:dyDescent="0.2">
      <c r="A43" s="9">
        <f>ROW()</f>
        <v>43</v>
      </c>
      <c r="G43" s="61"/>
      <c r="H43" s="65"/>
      <c r="I43" s="73"/>
      <c r="J43" s="73"/>
      <c r="K43" s="73"/>
      <c r="L43" s="73"/>
      <c r="M43" s="73"/>
      <c r="N43" s="73"/>
      <c r="O43" s="73"/>
      <c r="P43" s="73"/>
    </row>
    <row r="44" spans="1:21" ht="21.75" customHeight="1" x14ac:dyDescent="0.2">
      <c r="A44" s="9">
        <f>ROW()</f>
        <v>44</v>
      </c>
      <c r="B44" s="42" t="str">
        <f>+B10</f>
        <v>Term Loan B</v>
      </c>
      <c r="G44" s="61"/>
      <c r="H44" s="67"/>
      <c r="I44" s="74"/>
      <c r="J44" s="74"/>
      <c r="K44" s="74"/>
      <c r="L44" s="74"/>
      <c r="M44" s="74"/>
      <c r="N44" s="74"/>
      <c r="O44" s="74"/>
      <c r="P44" s="74"/>
    </row>
    <row r="45" spans="1:21" ht="21.75" customHeight="1" x14ac:dyDescent="0.2">
      <c r="A45" s="9">
        <f>ROW()</f>
        <v>45</v>
      </c>
      <c r="B45" t="s">
        <v>31</v>
      </c>
      <c r="G45" s="61"/>
      <c r="H45" s="66"/>
      <c r="I45" s="66"/>
      <c r="J45" s="66"/>
      <c r="K45" s="66"/>
      <c r="L45" s="66"/>
      <c r="M45" s="66"/>
      <c r="N45" s="66"/>
      <c r="O45" s="66"/>
      <c r="P45" s="66"/>
    </row>
    <row r="46" spans="1:21" ht="21.75" customHeight="1" x14ac:dyDescent="0.2">
      <c r="A46" s="9">
        <f>ROW()</f>
        <v>46</v>
      </c>
      <c r="B46" t="s">
        <v>32</v>
      </c>
      <c r="G46" s="61"/>
      <c r="H46" s="67"/>
      <c r="I46" s="68"/>
      <c r="J46" s="68"/>
      <c r="K46" s="68"/>
      <c r="L46" s="68"/>
      <c r="M46" s="68"/>
      <c r="N46" s="68"/>
      <c r="O46" s="68"/>
      <c r="P46" s="68"/>
      <c r="U46" s="41"/>
    </row>
    <row r="47" spans="1:21" ht="21.75" customHeight="1" x14ac:dyDescent="0.2">
      <c r="A47" s="9">
        <f>ROW()</f>
        <v>47</v>
      </c>
      <c r="B47" t="s">
        <v>33</v>
      </c>
      <c r="G47" s="61"/>
      <c r="H47" s="67"/>
      <c r="I47" s="68"/>
      <c r="J47" s="68"/>
      <c r="K47" s="68"/>
      <c r="L47" s="68"/>
      <c r="M47" s="68"/>
      <c r="N47" s="68"/>
      <c r="O47" s="68"/>
      <c r="P47" s="68"/>
    </row>
    <row r="48" spans="1:21" ht="21.75" customHeight="1" x14ac:dyDescent="0.25">
      <c r="A48" s="9">
        <f>ROW()</f>
        <v>48</v>
      </c>
      <c r="B48" t="s">
        <v>35</v>
      </c>
      <c r="G48" s="61"/>
      <c r="H48" s="67"/>
      <c r="I48" s="70"/>
      <c r="J48" s="70"/>
      <c r="K48" s="70"/>
      <c r="L48" s="70"/>
      <c r="M48" s="70"/>
      <c r="N48" s="70"/>
      <c r="O48" s="70"/>
      <c r="P48" s="71"/>
    </row>
    <row r="49" spans="1:16" ht="21.75" customHeight="1" x14ac:dyDescent="0.2">
      <c r="A49" s="9">
        <f>ROW()</f>
        <v>49</v>
      </c>
      <c r="B49" t="s">
        <v>36</v>
      </c>
      <c r="F49" s="72"/>
      <c r="G49" s="61"/>
      <c r="H49" s="65"/>
      <c r="I49" s="63"/>
      <c r="J49" s="63"/>
      <c r="K49" s="63"/>
      <c r="L49" s="63"/>
      <c r="M49" s="63"/>
      <c r="N49" s="63"/>
      <c r="O49" s="63"/>
      <c r="P49" s="68"/>
    </row>
    <row r="50" spans="1:16" ht="21.75" customHeight="1" x14ac:dyDescent="0.2">
      <c r="A50" s="9">
        <f>ROW()</f>
        <v>50</v>
      </c>
      <c r="G50" s="61"/>
      <c r="H50" s="65"/>
      <c r="I50" s="73"/>
      <c r="J50" s="73"/>
      <c r="K50" s="73"/>
      <c r="L50" s="73"/>
      <c r="M50" s="73"/>
      <c r="N50" s="73"/>
      <c r="O50" s="73"/>
      <c r="P50" s="73"/>
    </row>
    <row r="51" spans="1:16" ht="21.75" customHeight="1" x14ac:dyDescent="0.2">
      <c r="A51" s="9">
        <f>ROW()</f>
        <v>51</v>
      </c>
      <c r="B51" s="42" t="str">
        <f>+B12</f>
        <v>Senior Unsecured / Subordinated Notes</v>
      </c>
      <c r="F51" s="75"/>
      <c r="G51" s="61"/>
      <c r="H51" s="65"/>
      <c r="I51" s="61"/>
      <c r="J51" s="61"/>
      <c r="K51" s="61"/>
      <c r="L51" s="61"/>
      <c r="M51" s="61"/>
      <c r="N51" s="61"/>
      <c r="O51" s="61"/>
      <c r="P51" s="61"/>
    </row>
    <row r="52" spans="1:16" ht="21.75" customHeight="1" x14ac:dyDescent="0.2">
      <c r="A52" s="9">
        <f>ROW()</f>
        <v>52</v>
      </c>
      <c r="B52" t="s">
        <v>31</v>
      </c>
      <c r="G52" s="61"/>
      <c r="H52" s="66"/>
      <c r="I52" s="66"/>
      <c r="J52" s="66"/>
      <c r="K52" s="66"/>
      <c r="L52" s="66"/>
      <c r="M52" s="66"/>
      <c r="N52" s="66"/>
      <c r="O52" s="66"/>
      <c r="P52" s="66"/>
    </row>
    <row r="53" spans="1:16" ht="21.75" customHeight="1" x14ac:dyDescent="0.2">
      <c r="A53" s="9">
        <f>ROW()</f>
        <v>53</v>
      </c>
      <c r="B53" t="s">
        <v>32</v>
      </c>
      <c r="G53" s="61"/>
      <c r="H53" s="67"/>
      <c r="I53" s="68"/>
      <c r="J53" s="68"/>
      <c r="K53" s="68"/>
      <c r="L53" s="68"/>
      <c r="M53" s="68"/>
      <c r="N53" s="68"/>
      <c r="O53" s="68"/>
      <c r="P53" s="68"/>
    </row>
    <row r="54" spans="1:16" ht="21.75" customHeight="1" x14ac:dyDescent="0.2">
      <c r="A54" s="9">
        <f>ROW()</f>
        <v>54</v>
      </c>
      <c r="B54" t="s">
        <v>33</v>
      </c>
      <c r="G54" s="61"/>
      <c r="H54" s="76"/>
      <c r="I54" s="68"/>
      <c r="J54" s="68"/>
      <c r="K54" s="68"/>
      <c r="L54" s="68"/>
      <c r="M54" s="68"/>
      <c r="N54" s="68"/>
      <c r="O54" s="68"/>
      <c r="P54" s="68"/>
    </row>
    <row r="55" spans="1:16" ht="21.75" customHeight="1" x14ac:dyDescent="0.25">
      <c r="A55" s="9">
        <f>ROW()</f>
        <v>55</v>
      </c>
      <c r="B55" t="s">
        <v>36</v>
      </c>
      <c r="G55" s="61"/>
      <c r="H55" s="65"/>
      <c r="I55" s="77"/>
      <c r="J55" s="77"/>
      <c r="K55" s="77"/>
      <c r="L55" s="77"/>
      <c r="M55" s="77"/>
      <c r="N55" s="77"/>
      <c r="O55" s="77"/>
      <c r="P55" s="77"/>
    </row>
    <row r="56" spans="1:16" ht="21.75" customHeight="1" x14ac:dyDescent="0.2">
      <c r="A56" s="9">
        <f>ROW()</f>
        <v>56</v>
      </c>
      <c r="G56" s="61"/>
      <c r="H56" s="67"/>
      <c r="I56" s="61"/>
      <c r="J56" s="61"/>
      <c r="K56" s="61"/>
      <c r="L56" s="61"/>
      <c r="M56" s="61"/>
      <c r="N56" s="61"/>
      <c r="O56" s="61"/>
      <c r="P56" s="61"/>
    </row>
    <row r="57" spans="1:16" ht="21.75" customHeight="1" x14ac:dyDescent="0.2">
      <c r="A57" s="9">
        <f>ROW()</f>
        <v>57</v>
      </c>
      <c r="B57" s="34" t="s">
        <v>38</v>
      </c>
      <c r="G57" s="61"/>
      <c r="H57" s="67"/>
      <c r="I57" s="68"/>
      <c r="J57" s="68"/>
      <c r="K57" s="68"/>
      <c r="L57" s="68"/>
      <c r="M57" s="68"/>
      <c r="N57" s="68"/>
      <c r="O57" s="68"/>
      <c r="P57" s="68"/>
    </row>
    <row r="58" spans="1:16" ht="21.75" customHeight="1" x14ac:dyDescent="0.2">
      <c r="B58" s="34" t="s">
        <v>39</v>
      </c>
      <c r="G58" s="61"/>
      <c r="H58" s="67"/>
      <c r="I58" s="68"/>
      <c r="J58" s="68"/>
      <c r="K58" s="68"/>
      <c r="L58" s="68"/>
      <c r="M58" s="68"/>
      <c r="N58" s="68"/>
      <c r="O58" s="68"/>
      <c r="P58" s="68"/>
    </row>
    <row r="59" spans="1:16" ht="21.75" customHeight="1" x14ac:dyDescent="0.2">
      <c r="A59" s="9">
        <f>ROW()</f>
        <v>59</v>
      </c>
      <c r="B59" s="34" t="s">
        <v>40</v>
      </c>
      <c r="G59" s="61"/>
      <c r="H59" s="67"/>
      <c r="I59" s="66"/>
      <c r="J59" s="66"/>
      <c r="K59" s="66"/>
      <c r="L59" s="66"/>
      <c r="M59" s="66"/>
      <c r="N59" s="66"/>
      <c r="O59" s="66"/>
      <c r="P59" s="66"/>
    </row>
    <row r="60" spans="1:16" ht="21.75" customHeight="1" x14ac:dyDescent="0.2">
      <c r="A60" s="9">
        <f>ROW()</f>
        <v>60</v>
      </c>
      <c r="B60" s="34" t="s">
        <v>41</v>
      </c>
      <c r="G60" s="61"/>
      <c r="H60" s="74"/>
      <c r="I60" s="78"/>
      <c r="J60" s="78"/>
      <c r="K60" s="78"/>
      <c r="L60" s="78"/>
      <c r="M60" s="78"/>
      <c r="N60" s="78"/>
      <c r="O60" s="78"/>
      <c r="P60" s="78"/>
    </row>
    <row r="61" spans="1:16" ht="21.75" customHeight="1" x14ac:dyDescent="0.2">
      <c r="B61" s="34"/>
      <c r="G61" s="61"/>
      <c r="H61" s="74"/>
      <c r="I61" s="79"/>
      <c r="J61" s="79"/>
      <c r="K61" s="79"/>
      <c r="L61" s="79"/>
      <c r="M61" s="79"/>
      <c r="N61" s="79"/>
      <c r="O61" s="79"/>
      <c r="P61" s="79"/>
    </row>
    <row r="62" spans="1:16" ht="21.75" customHeight="1" x14ac:dyDescent="0.2">
      <c r="G62" s="61"/>
      <c r="H62" s="65"/>
      <c r="I62" s="80"/>
      <c r="J62" s="80"/>
      <c r="K62" s="80"/>
      <c r="L62" s="80"/>
      <c r="M62" s="80"/>
      <c r="N62" s="61"/>
      <c r="O62" s="61"/>
      <c r="P62" s="61"/>
    </row>
    <row r="63" spans="1:16" ht="12" customHeight="1" x14ac:dyDescent="0.2">
      <c r="A63" s="6"/>
      <c r="B63" s="7"/>
      <c r="C63" s="8"/>
      <c r="D63" s="8"/>
      <c r="E63" s="8"/>
      <c r="F63" s="8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21.75" customHeight="1" x14ac:dyDescent="0.25">
      <c r="A64" s="9">
        <f>ROW()</f>
        <v>64</v>
      </c>
      <c r="B64" s="53" t="s">
        <v>42</v>
      </c>
      <c r="C64" s="12"/>
      <c r="D64" s="12"/>
      <c r="E64" s="12"/>
      <c r="F64" s="1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1:16" ht="21.75" customHeight="1" x14ac:dyDescent="0.25">
      <c r="A65" s="9">
        <f>ROW()</f>
        <v>65</v>
      </c>
      <c r="B65" s="54" t="s">
        <v>23</v>
      </c>
      <c r="C65" s="55"/>
      <c r="D65" s="55"/>
      <c r="E65" s="55"/>
      <c r="F65" s="55"/>
      <c r="G65" s="83"/>
      <c r="H65" s="83"/>
      <c r="I65" s="83"/>
      <c r="J65" s="83"/>
      <c r="K65" s="83"/>
      <c r="L65" s="83"/>
      <c r="M65" s="83"/>
      <c r="N65" s="61"/>
      <c r="O65" s="61"/>
      <c r="P65" s="61"/>
    </row>
    <row r="66" spans="1:16" ht="30" customHeight="1" x14ac:dyDescent="0.2">
      <c r="A66" s="9">
        <f>ROW()</f>
        <v>66</v>
      </c>
      <c r="C66" s="84" t="s">
        <v>43</v>
      </c>
      <c r="D66" s="57"/>
      <c r="E66" s="85" t="s">
        <v>44</v>
      </c>
      <c r="F66" s="85" t="s">
        <v>45</v>
      </c>
      <c r="G66" s="83"/>
      <c r="H66" s="86" t="s">
        <v>46</v>
      </c>
      <c r="I66" s="83"/>
      <c r="J66" s="83"/>
      <c r="K66" s="83"/>
      <c r="L66" s="83"/>
      <c r="M66" s="83"/>
      <c r="N66" s="61"/>
      <c r="O66" s="61"/>
      <c r="P66" s="61"/>
    </row>
    <row r="67" spans="1:16" ht="21.75" customHeight="1" x14ac:dyDescent="0.2">
      <c r="A67" s="9">
        <f>ROW()</f>
        <v>67</v>
      </c>
      <c r="C67" s="60" t="s">
        <v>137</v>
      </c>
      <c r="D67" s="57"/>
      <c r="E67" s="87"/>
      <c r="F67" s="87"/>
      <c r="G67" s="83"/>
      <c r="H67" s="88" t="str">
        <f>+C67</f>
        <v>Year 1</v>
      </c>
      <c r="I67" s="88" t="str">
        <f>+I107</f>
        <v>Year 2</v>
      </c>
      <c r="J67" s="88" t="str">
        <f t="shared" ref="J67:P67" si="0">+J107</f>
        <v>Year 3</v>
      </c>
      <c r="K67" s="88" t="str">
        <f t="shared" si="0"/>
        <v>Year 4</v>
      </c>
      <c r="L67" s="88" t="str">
        <f t="shared" si="0"/>
        <v>Year 5</v>
      </c>
      <c r="M67" s="88" t="str">
        <f t="shared" si="0"/>
        <v>Year 6</v>
      </c>
      <c r="N67" s="88" t="str">
        <f t="shared" si="0"/>
        <v>Year 7</v>
      </c>
      <c r="O67" s="88" t="str">
        <f t="shared" si="0"/>
        <v>Year 8</v>
      </c>
      <c r="P67" s="88" t="str">
        <f t="shared" si="0"/>
        <v>Year 9</v>
      </c>
    </row>
    <row r="68" spans="1:16" ht="21.75" customHeight="1" x14ac:dyDescent="0.2">
      <c r="A68" s="9">
        <f>ROW()</f>
        <v>68</v>
      </c>
      <c r="B68" s="89" t="s">
        <v>47</v>
      </c>
      <c r="C68" s="90"/>
      <c r="D68" s="91"/>
      <c r="E68" s="92"/>
      <c r="F68" s="92"/>
      <c r="G68" s="67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21.75" customHeight="1" x14ac:dyDescent="0.2">
      <c r="A69" s="9">
        <f>ROW()</f>
        <v>69</v>
      </c>
      <c r="B69" s="94" t="s">
        <v>8</v>
      </c>
      <c r="C69" s="95"/>
      <c r="D69" s="96"/>
      <c r="E69" s="97"/>
      <c r="F69" s="97"/>
      <c r="G69" s="93"/>
      <c r="H69" s="98"/>
      <c r="I69" s="98"/>
      <c r="J69" s="98"/>
      <c r="K69" s="98"/>
      <c r="L69" s="98"/>
      <c r="M69" s="98"/>
      <c r="N69" s="98"/>
      <c r="O69" s="98"/>
      <c r="P69" s="98"/>
    </row>
    <row r="70" spans="1:16" ht="21.75" customHeight="1" x14ac:dyDescent="0.2">
      <c r="A70" s="9">
        <f>ROW()</f>
        <v>70</v>
      </c>
      <c r="B70" s="94" t="s">
        <v>48</v>
      </c>
      <c r="C70" s="95"/>
      <c r="D70" s="96"/>
      <c r="E70" s="97"/>
      <c r="F70" s="97"/>
      <c r="G70" s="93"/>
      <c r="H70" s="98"/>
      <c r="I70" s="98"/>
      <c r="J70" s="98"/>
      <c r="K70" s="98"/>
      <c r="L70" s="98"/>
      <c r="M70" s="98"/>
      <c r="N70" s="98"/>
      <c r="O70" s="98"/>
      <c r="P70" s="98"/>
    </row>
    <row r="71" spans="1:16" ht="21.75" customHeight="1" x14ac:dyDescent="0.2">
      <c r="A71" s="9">
        <f>ROW()</f>
        <v>71</v>
      </c>
      <c r="B71" s="94" t="s">
        <v>49</v>
      </c>
      <c r="C71" s="95"/>
      <c r="D71" s="96"/>
      <c r="E71" s="97"/>
      <c r="F71" s="97"/>
      <c r="G71" s="93"/>
      <c r="H71" s="98"/>
      <c r="I71" s="98"/>
      <c r="J71" s="98"/>
      <c r="K71" s="98"/>
      <c r="L71" s="98"/>
      <c r="M71" s="98"/>
      <c r="N71" s="98"/>
      <c r="O71" s="98"/>
      <c r="P71" s="98"/>
    </row>
    <row r="72" spans="1:16" ht="21.75" customHeight="1" x14ac:dyDescent="0.2">
      <c r="A72" s="9">
        <f>ROW()</f>
        <v>72</v>
      </c>
      <c r="B72" s="94" t="s">
        <v>50</v>
      </c>
      <c r="C72" s="95"/>
      <c r="D72" s="96"/>
      <c r="E72" s="97"/>
      <c r="F72" s="97"/>
      <c r="G72" s="93"/>
      <c r="H72" s="98"/>
      <c r="I72" s="98"/>
      <c r="J72" s="98"/>
      <c r="K72" s="98"/>
      <c r="L72" s="98"/>
      <c r="M72" s="98"/>
      <c r="N72" s="98"/>
      <c r="O72" s="98"/>
      <c r="P72" s="98"/>
    </row>
    <row r="73" spans="1:16" ht="21.75" customHeight="1" thickBot="1" x14ac:dyDescent="0.25">
      <c r="A73" s="9">
        <f>ROW()</f>
        <v>73</v>
      </c>
      <c r="B73" s="89" t="s">
        <v>51</v>
      </c>
      <c r="C73" s="99"/>
      <c r="D73" s="94"/>
      <c r="E73" s="94"/>
      <c r="F73" s="94"/>
      <c r="G73" s="93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 ht="21.75" customHeight="1" thickTop="1" x14ac:dyDescent="0.2">
      <c r="A74" s="9">
        <f>ROW()</f>
        <v>74</v>
      </c>
      <c r="B74" s="94"/>
      <c r="C74" s="94"/>
      <c r="D74" s="94"/>
      <c r="E74" s="94"/>
      <c r="F74" s="94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21.75" customHeight="1" x14ac:dyDescent="0.2">
      <c r="A75" s="9">
        <f>ROW()</f>
        <v>75</v>
      </c>
      <c r="B75" s="94" t="s">
        <v>52</v>
      </c>
      <c r="C75" s="95"/>
      <c r="D75" s="94"/>
      <c r="E75" s="21"/>
      <c r="F75" s="21"/>
      <c r="G75" s="93"/>
      <c r="H75" s="98"/>
      <c r="I75" s="98"/>
      <c r="J75" s="98"/>
      <c r="K75" s="98"/>
      <c r="L75" s="98"/>
      <c r="M75" s="98"/>
      <c r="N75" s="98"/>
      <c r="O75" s="98"/>
      <c r="P75" s="98"/>
    </row>
    <row r="76" spans="1:16" ht="21.75" customHeight="1" x14ac:dyDescent="0.2">
      <c r="A76" s="9">
        <f>ROW()</f>
        <v>76</v>
      </c>
      <c r="B76" s="94" t="s">
        <v>53</v>
      </c>
      <c r="C76" s="95"/>
      <c r="D76" s="94"/>
      <c r="E76" s="21"/>
      <c r="F76" s="21"/>
      <c r="G76" s="93"/>
      <c r="H76" s="98"/>
      <c r="I76" s="98"/>
      <c r="J76" s="98"/>
      <c r="K76" s="98"/>
      <c r="L76" s="98"/>
      <c r="M76" s="98"/>
      <c r="N76" s="98"/>
      <c r="O76" s="98"/>
      <c r="P76" s="98"/>
    </row>
    <row r="77" spans="1:16" ht="21.75" customHeight="1" x14ac:dyDescent="0.2">
      <c r="A77" s="9">
        <f>ROW()</f>
        <v>77</v>
      </c>
      <c r="B77" s="94" t="s">
        <v>54</v>
      </c>
      <c r="C77" s="95"/>
      <c r="D77" s="94"/>
      <c r="E77" s="21"/>
      <c r="F77" s="21"/>
      <c r="G77" s="93"/>
      <c r="H77" s="98"/>
      <c r="I77" s="98"/>
      <c r="J77" s="98"/>
      <c r="K77" s="98"/>
      <c r="L77" s="98"/>
      <c r="M77" s="98"/>
      <c r="N77" s="98"/>
      <c r="O77" s="98"/>
      <c r="P77" s="98"/>
    </row>
    <row r="78" spans="1:16" ht="21.75" customHeight="1" x14ac:dyDescent="0.2">
      <c r="A78" s="9">
        <f>ROW()</f>
        <v>78</v>
      </c>
      <c r="B78" s="94" t="s">
        <v>55</v>
      </c>
      <c r="C78" s="95"/>
      <c r="D78" s="94"/>
      <c r="E78" s="21"/>
      <c r="F78" s="21"/>
      <c r="G78" s="93"/>
      <c r="H78" s="98"/>
      <c r="I78" s="98"/>
      <c r="J78" s="98"/>
      <c r="K78" s="98"/>
      <c r="L78" s="98"/>
      <c r="M78" s="98"/>
      <c r="N78" s="98"/>
      <c r="O78" s="98"/>
      <c r="P78" s="98"/>
    </row>
    <row r="79" spans="1:16" ht="21.75" customHeight="1" thickBot="1" x14ac:dyDescent="0.25">
      <c r="A79" s="9">
        <f>ROW()</f>
        <v>79</v>
      </c>
      <c r="B79" s="89" t="s">
        <v>56</v>
      </c>
      <c r="C79" s="101"/>
      <c r="D79" s="94"/>
      <c r="E79" s="94"/>
      <c r="F79" s="94"/>
      <c r="G79" s="93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1:16" ht="21.75" customHeight="1" thickTop="1" x14ac:dyDescent="0.2">
      <c r="A80" s="9">
        <f>ROW()</f>
        <v>80</v>
      </c>
      <c r="B80" s="94"/>
      <c r="C80" s="94"/>
      <c r="D80" s="94"/>
      <c r="E80" s="94"/>
      <c r="F80" s="94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21.75" customHeight="1" x14ac:dyDescent="0.2">
      <c r="A81" s="9">
        <f>ROW()</f>
        <v>81</v>
      </c>
      <c r="B81" s="89" t="s">
        <v>57</v>
      </c>
      <c r="C81" s="94"/>
      <c r="D81" s="94"/>
      <c r="E81" s="94"/>
      <c r="F81" s="94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21.75" customHeight="1" x14ac:dyDescent="0.2">
      <c r="A82" s="9">
        <f>ROW()</f>
        <v>82</v>
      </c>
      <c r="B82" s="94" t="s">
        <v>58</v>
      </c>
      <c r="C82" s="95"/>
      <c r="D82" s="94"/>
      <c r="E82" s="21"/>
      <c r="F82" s="21"/>
      <c r="G82" s="93"/>
      <c r="H82" s="98"/>
      <c r="I82" s="98"/>
      <c r="J82" s="98"/>
      <c r="K82" s="98"/>
      <c r="L82" s="98"/>
      <c r="M82" s="98"/>
      <c r="N82" s="98"/>
      <c r="O82" s="98"/>
      <c r="P82" s="98"/>
    </row>
    <row r="83" spans="1:16" ht="21.75" customHeight="1" x14ac:dyDescent="0.2">
      <c r="A83" s="9">
        <f>ROW()</f>
        <v>83</v>
      </c>
      <c r="B83" s="94" t="s">
        <v>59</v>
      </c>
      <c r="C83" s="95"/>
      <c r="D83" s="94"/>
      <c r="E83" s="94"/>
      <c r="F83" s="94"/>
      <c r="G83" s="93"/>
      <c r="H83" s="98"/>
      <c r="I83" s="98"/>
      <c r="J83" s="98"/>
      <c r="K83" s="98"/>
      <c r="L83" s="98"/>
      <c r="M83" s="98"/>
      <c r="N83" s="98"/>
      <c r="O83" s="98"/>
      <c r="P83" s="98"/>
    </row>
    <row r="84" spans="1:16" ht="21.75" customHeight="1" thickBot="1" x14ac:dyDescent="0.25">
      <c r="A84" s="9">
        <f>ROW()</f>
        <v>84</v>
      </c>
      <c r="B84" s="89" t="s">
        <v>60</v>
      </c>
      <c r="C84" s="99"/>
      <c r="D84" s="94"/>
      <c r="E84" s="94"/>
      <c r="F84" s="94"/>
      <c r="G84" s="93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1:16" ht="21.75" customHeight="1" thickTop="1" x14ac:dyDescent="0.2">
      <c r="A85" s="9">
        <f>ROW()</f>
        <v>85</v>
      </c>
      <c r="B85" s="94"/>
      <c r="C85" s="94"/>
      <c r="D85" s="94"/>
      <c r="E85" s="94"/>
      <c r="F85" s="94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21.75" customHeight="1" x14ac:dyDescent="0.2">
      <c r="A86" s="9">
        <f>ROW()</f>
        <v>86</v>
      </c>
      <c r="B86" s="94" t="s">
        <v>61</v>
      </c>
      <c r="C86" s="95"/>
      <c r="D86" s="94"/>
      <c r="E86" s="21"/>
      <c r="F86" s="21"/>
      <c r="G86" s="93"/>
      <c r="H86" s="98"/>
      <c r="I86" s="98"/>
      <c r="J86" s="98"/>
      <c r="K86" s="98"/>
      <c r="L86" s="98"/>
      <c r="M86" s="98"/>
      <c r="N86" s="98"/>
      <c r="O86" s="98"/>
      <c r="P86" s="98"/>
    </row>
    <row r="87" spans="1:16" ht="21.75" customHeight="1" x14ac:dyDescent="0.2">
      <c r="A87" s="9">
        <f>ROW()</f>
        <v>87</v>
      </c>
      <c r="B87" s="94" t="str">
        <f>+B8</f>
        <v>Revolver</v>
      </c>
      <c r="C87" s="95"/>
      <c r="D87" s="94"/>
      <c r="E87" s="21"/>
      <c r="F87" s="21"/>
      <c r="G87" s="93"/>
      <c r="H87" s="98"/>
      <c r="I87" s="98"/>
      <c r="J87" s="98"/>
      <c r="K87" s="98"/>
      <c r="L87" s="98"/>
      <c r="M87" s="98"/>
      <c r="N87" s="98"/>
      <c r="O87" s="98"/>
      <c r="P87" s="98"/>
    </row>
    <row r="88" spans="1:16" ht="21.75" customHeight="1" x14ac:dyDescent="0.2">
      <c r="A88" s="9">
        <f>ROW()</f>
        <v>88</v>
      </c>
      <c r="B88" s="94" t="str">
        <f>+B9</f>
        <v>Term Loan A</v>
      </c>
      <c r="C88" s="95"/>
      <c r="D88" s="94"/>
      <c r="E88" s="21"/>
      <c r="F88" s="21"/>
      <c r="G88" s="93"/>
      <c r="H88" s="98"/>
      <c r="I88" s="98"/>
      <c r="J88" s="98"/>
      <c r="K88" s="98"/>
      <c r="L88" s="98"/>
      <c r="M88" s="98"/>
      <c r="N88" s="98"/>
      <c r="O88" s="98"/>
      <c r="P88" s="98"/>
    </row>
    <row r="89" spans="1:16" ht="21.75" customHeight="1" x14ac:dyDescent="0.2">
      <c r="A89" s="9">
        <f>ROW()</f>
        <v>89</v>
      </c>
      <c r="B89" s="94" t="str">
        <f>+B10</f>
        <v>Term Loan B</v>
      </c>
      <c r="C89" s="95"/>
      <c r="D89" s="94"/>
      <c r="E89" s="21"/>
      <c r="F89" s="21"/>
      <c r="G89" s="93"/>
      <c r="H89" s="98"/>
      <c r="I89" s="98"/>
      <c r="J89" s="98"/>
      <c r="K89" s="98"/>
      <c r="L89" s="98"/>
      <c r="M89" s="98"/>
      <c r="N89" s="98"/>
      <c r="O89" s="98"/>
      <c r="P89" s="98"/>
    </row>
    <row r="90" spans="1:16" ht="21.75" customHeight="1" x14ac:dyDescent="0.2">
      <c r="A90" s="9">
        <f>ROW()</f>
        <v>90</v>
      </c>
      <c r="B90" s="94" t="str">
        <f>+B12</f>
        <v>Senior Unsecured / Subordinated Notes</v>
      </c>
      <c r="C90" s="95"/>
      <c r="D90" s="94"/>
      <c r="E90" s="21"/>
      <c r="F90" s="21"/>
      <c r="G90" s="93"/>
      <c r="H90" s="98"/>
      <c r="I90" s="98"/>
      <c r="J90" s="98"/>
      <c r="K90" s="98"/>
      <c r="L90" s="98"/>
      <c r="M90" s="98"/>
      <c r="N90" s="98"/>
      <c r="O90" s="98"/>
      <c r="P90" s="98"/>
    </row>
    <row r="91" spans="1:16" ht="21.75" customHeight="1" thickBot="1" x14ac:dyDescent="0.25">
      <c r="A91" s="9">
        <f>ROW()</f>
        <v>91</v>
      </c>
      <c r="B91" s="94" t="s">
        <v>62</v>
      </c>
      <c r="C91" s="99"/>
      <c r="D91" s="94"/>
      <c r="E91" s="94"/>
      <c r="F91" s="94"/>
      <c r="G91" s="93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1:16" ht="21.75" customHeight="1" thickTop="1" x14ac:dyDescent="0.2">
      <c r="A92" s="9">
        <f>ROW()</f>
        <v>92</v>
      </c>
      <c r="B92" s="94"/>
      <c r="C92" s="94"/>
      <c r="D92" s="94"/>
      <c r="E92" s="94"/>
      <c r="F92" s="94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21.75" customHeight="1" x14ac:dyDescent="0.2">
      <c r="A93" s="9">
        <f>ROW()</f>
        <v>93</v>
      </c>
      <c r="B93" s="94" t="s">
        <v>63</v>
      </c>
      <c r="C93" s="95"/>
      <c r="D93" s="94"/>
      <c r="E93" s="21"/>
      <c r="F93" s="21"/>
      <c r="G93" s="93"/>
      <c r="H93" s="98"/>
      <c r="I93" s="98"/>
      <c r="J93" s="98"/>
      <c r="K93" s="98"/>
      <c r="L93" s="98"/>
      <c r="M93" s="98"/>
      <c r="N93" s="98"/>
      <c r="O93" s="98"/>
      <c r="P93" s="98"/>
    </row>
    <row r="94" spans="1:16" ht="21.75" customHeight="1" thickBot="1" x14ac:dyDescent="0.25">
      <c r="A94" s="9">
        <f>ROW()</f>
        <v>94</v>
      </c>
      <c r="B94" s="89" t="s">
        <v>64</v>
      </c>
      <c r="C94" s="99"/>
      <c r="D94" s="94"/>
      <c r="E94" s="94"/>
      <c r="F94" s="94"/>
      <c r="G94" s="93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1:16" ht="21.75" customHeight="1" thickTop="1" x14ac:dyDescent="0.2">
      <c r="A95" s="9">
        <f>ROW()</f>
        <v>95</v>
      </c>
      <c r="B95" s="94"/>
      <c r="C95" s="94"/>
      <c r="D95" s="94"/>
      <c r="E95" s="94"/>
      <c r="F95" s="94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ht="21.75" customHeight="1" x14ac:dyDescent="0.2">
      <c r="A96" s="9">
        <f>ROW()</f>
        <v>96</v>
      </c>
      <c r="B96" s="89" t="s">
        <v>65</v>
      </c>
      <c r="C96" s="94"/>
      <c r="D96" s="94"/>
      <c r="E96" s="94"/>
      <c r="F96" s="94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8" ht="21.75" customHeight="1" x14ac:dyDescent="0.2">
      <c r="A97" s="9">
        <f>ROW()</f>
        <v>97</v>
      </c>
      <c r="B97" s="94" t="s">
        <v>66</v>
      </c>
      <c r="C97" s="95"/>
      <c r="D97" s="94"/>
      <c r="E97" s="21"/>
      <c r="F97" s="21"/>
      <c r="G97" s="93"/>
      <c r="H97" s="98"/>
      <c r="I97" s="98"/>
      <c r="J97" s="98"/>
      <c r="K97" s="98"/>
      <c r="L97" s="98"/>
      <c r="M97" s="98"/>
      <c r="N97" s="98"/>
      <c r="O97" s="98"/>
      <c r="P97" s="98"/>
    </row>
    <row r="98" spans="1:18" ht="21.75" customHeight="1" thickBot="1" x14ac:dyDescent="0.25">
      <c r="A98" s="9">
        <f>ROW()</f>
        <v>98</v>
      </c>
      <c r="B98" s="94" t="s">
        <v>67</v>
      </c>
      <c r="C98" s="95"/>
      <c r="D98" s="94"/>
      <c r="E98" s="21"/>
      <c r="F98" s="21"/>
      <c r="G98" s="93"/>
      <c r="H98" s="98"/>
      <c r="I98" s="98"/>
      <c r="J98" s="98"/>
      <c r="K98" s="98"/>
      <c r="L98" s="98"/>
      <c r="M98" s="98"/>
      <c r="N98" s="98"/>
      <c r="O98" s="98"/>
      <c r="P98" s="98"/>
    </row>
    <row r="99" spans="1:18" ht="21.75" customHeight="1" thickBot="1" x14ac:dyDescent="0.25">
      <c r="A99" s="9">
        <f>ROW()</f>
        <v>99</v>
      </c>
      <c r="B99" s="89" t="s">
        <v>68</v>
      </c>
      <c r="C99" s="103"/>
      <c r="D99" s="94"/>
      <c r="E99" s="94"/>
      <c r="F99" s="94"/>
      <c r="G99" s="93"/>
      <c r="H99" s="104"/>
      <c r="I99" s="104"/>
      <c r="J99" s="104"/>
      <c r="K99" s="104"/>
      <c r="L99" s="104"/>
      <c r="M99" s="104"/>
      <c r="N99" s="104"/>
      <c r="O99" s="104"/>
      <c r="P99" s="104"/>
    </row>
    <row r="100" spans="1:18" ht="21.75" customHeight="1" thickTop="1" thickBot="1" x14ac:dyDescent="0.25">
      <c r="A100" s="9">
        <f>ROW()</f>
        <v>100</v>
      </c>
      <c r="B100" s="94"/>
      <c r="C100" s="105"/>
      <c r="D100" s="94"/>
      <c r="E100" s="106"/>
      <c r="F100" s="106"/>
      <c r="G100" s="93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1:18" ht="21.75" customHeight="1" thickBot="1" x14ac:dyDescent="0.25">
      <c r="A101" s="9">
        <f>ROW()</f>
        <v>101</v>
      </c>
      <c r="B101" s="89" t="s">
        <v>69</v>
      </c>
      <c r="C101" s="101"/>
      <c r="D101" s="94"/>
      <c r="E101" s="99"/>
      <c r="F101" s="99"/>
      <c r="G101" s="93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1:18" ht="21.75" customHeight="1" thickTop="1" x14ac:dyDescent="0.2">
      <c r="B102" s="89"/>
      <c r="C102" s="89"/>
      <c r="D102" s="89"/>
      <c r="E102" s="89"/>
      <c r="F102" s="89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1:18" ht="21.75" customHeight="1" x14ac:dyDescent="0.2">
      <c r="B103" s="89"/>
      <c r="C103" s="94"/>
      <c r="D103" s="94"/>
      <c r="E103" s="94"/>
      <c r="F103" s="94"/>
      <c r="G103" s="93"/>
      <c r="H103" s="109"/>
      <c r="I103" s="93"/>
      <c r="J103" s="93"/>
      <c r="K103" s="93"/>
      <c r="L103" s="93"/>
      <c r="M103" s="93"/>
      <c r="N103" s="61"/>
      <c r="O103" s="61"/>
      <c r="P103" s="61"/>
    </row>
    <row r="104" spans="1:18" ht="12" customHeight="1" x14ac:dyDescent="0.2">
      <c r="A104" s="6"/>
      <c r="B104" s="7"/>
      <c r="C104" s="8"/>
      <c r="D104" s="8"/>
      <c r="E104" s="8"/>
      <c r="F104" s="8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8" ht="21.75" customHeight="1" thickBot="1" x14ac:dyDescent="0.3">
      <c r="A105" s="9">
        <f>ROW()</f>
        <v>105</v>
      </c>
      <c r="B105" s="53" t="s">
        <v>70</v>
      </c>
      <c r="C105" s="12"/>
      <c r="D105" s="12"/>
      <c r="E105" s="1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8" ht="21.75" customHeight="1" thickBot="1" x14ac:dyDescent="0.4">
      <c r="A106" s="9">
        <f>ROW()</f>
        <v>106</v>
      </c>
      <c r="B106" s="110"/>
      <c r="C106" s="111"/>
      <c r="D106" s="111"/>
      <c r="E106" s="111"/>
      <c r="F106" s="113" t="s">
        <v>24</v>
      </c>
      <c r="G106" s="112"/>
      <c r="H106" s="113" t="s">
        <v>24</v>
      </c>
      <c r="I106" s="172" t="s">
        <v>25</v>
      </c>
      <c r="J106" s="173"/>
      <c r="K106" s="173"/>
      <c r="L106" s="173"/>
      <c r="M106" s="173"/>
      <c r="N106" s="61"/>
      <c r="O106" s="61"/>
      <c r="P106" s="61"/>
    </row>
    <row r="107" spans="1:18" ht="21.75" customHeight="1" thickBot="1" x14ac:dyDescent="0.3">
      <c r="A107" s="9">
        <f>ROW()</f>
        <v>107</v>
      </c>
      <c r="B107" s="114" t="s">
        <v>71</v>
      </c>
      <c r="C107" s="114"/>
      <c r="D107" s="114"/>
      <c r="E107" s="114"/>
      <c r="F107" s="185" t="s">
        <v>155</v>
      </c>
      <c r="G107" s="115"/>
      <c r="H107" s="186" t="str">
        <f>+H154</f>
        <v>Year 1</v>
      </c>
      <c r="I107" s="187" t="str">
        <f t="shared" ref="I107:P107" si="1">+I154</f>
        <v>Year 2</v>
      </c>
      <c r="J107" s="187" t="str">
        <f t="shared" si="1"/>
        <v>Year 3</v>
      </c>
      <c r="K107" s="187" t="str">
        <f t="shared" si="1"/>
        <v>Year 4</v>
      </c>
      <c r="L107" s="187" t="str">
        <f t="shared" si="1"/>
        <v>Year 5</v>
      </c>
      <c r="M107" s="187" t="str">
        <f t="shared" si="1"/>
        <v>Year 6</v>
      </c>
      <c r="N107" s="187" t="str">
        <f t="shared" si="1"/>
        <v>Year 7</v>
      </c>
      <c r="O107" s="187" t="str">
        <f t="shared" si="1"/>
        <v>Year 8</v>
      </c>
      <c r="P107" s="188" t="str">
        <f t="shared" si="1"/>
        <v>Year 9</v>
      </c>
    </row>
    <row r="108" spans="1:18" ht="21.75" customHeight="1" x14ac:dyDescent="0.25">
      <c r="A108" s="9">
        <f>ROW()</f>
        <v>108</v>
      </c>
      <c r="B108" s="114" t="s">
        <v>72</v>
      </c>
      <c r="C108" s="114"/>
      <c r="D108" s="114"/>
      <c r="E108" s="114"/>
      <c r="F108" s="114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4"/>
      <c r="R108" s="114"/>
    </row>
    <row r="109" spans="1:18" x14ac:dyDescent="0.2">
      <c r="A109" s="9">
        <f>ROW()</f>
        <v>109</v>
      </c>
      <c r="B109" s="13" t="s">
        <v>146</v>
      </c>
      <c r="C109" s="175"/>
      <c r="D109" s="13"/>
      <c r="E109" s="13"/>
      <c r="F109" s="76"/>
      <c r="G109" s="13"/>
      <c r="H109" s="176">
        <v>0.05</v>
      </c>
      <c r="I109" s="176">
        <v>4.4999999999999998E-2</v>
      </c>
      <c r="J109" s="176">
        <v>0.03</v>
      </c>
      <c r="K109" s="176">
        <v>2.5000000000000001E-2</v>
      </c>
      <c r="L109" s="176">
        <v>0.02</v>
      </c>
      <c r="M109" s="182">
        <f>+L109</f>
        <v>0.02</v>
      </c>
      <c r="N109" s="182">
        <f t="shared" ref="N109:P109" si="2">+M109</f>
        <v>0.02</v>
      </c>
      <c r="O109" s="182">
        <f t="shared" si="2"/>
        <v>0.02</v>
      </c>
      <c r="P109" s="182">
        <f t="shared" si="2"/>
        <v>0.02</v>
      </c>
    </row>
    <row r="110" spans="1:18" x14ac:dyDescent="0.2">
      <c r="A110" s="9">
        <f>ROW()</f>
        <v>110</v>
      </c>
      <c r="B110" s="13" t="s">
        <v>147</v>
      </c>
      <c r="C110" s="175"/>
      <c r="D110" s="13"/>
      <c r="E110" s="13"/>
      <c r="F110" s="76"/>
      <c r="G110" s="13"/>
      <c r="H110" s="176">
        <v>0.1</v>
      </c>
      <c r="I110" s="176">
        <v>0.08</v>
      </c>
      <c r="J110" s="176">
        <v>0.06</v>
      </c>
      <c r="K110" s="176">
        <v>0.04</v>
      </c>
      <c r="L110" s="176">
        <v>0.02</v>
      </c>
      <c r="M110" s="182">
        <f t="shared" ref="M110:P111" si="3">+L110</f>
        <v>0.02</v>
      </c>
      <c r="N110" s="182">
        <f t="shared" si="3"/>
        <v>0.02</v>
      </c>
      <c r="O110" s="182">
        <f t="shared" si="3"/>
        <v>0.02</v>
      </c>
      <c r="P110" s="182">
        <f t="shared" si="3"/>
        <v>0.02</v>
      </c>
    </row>
    <row r="111" spans="1:18" x14ac:dyDescent="0.2">
      <c r="A111" s="9">
        <f>ROW()</f>
        <v>111</v>
      </c>
      <c r="B111" s="13" t="s">
        <v>148</v>
      </c>
      <c r="C111" s="175"/>
      <c r="D111" s="13"/>
      <c r="E111" s="13"/>
      <c r="F111" s="76"/>
      <c r="G111" s="13"/>
      <c r="H111" s="176">
        <v>0.2</v>
      </c>
      <c r="I111" s="176">
        <v>0.18</v>
      </c>
      <c r="J111" s="176">
        <v>0.15</v>
      </c>
      <c r="K111" s="176">
        <v>0.12</v>
      </c>
      <c r="L111" s="176">
        <v>0.08</v>
      </c>
      <c r="M111" s="182">
        <f t="shared" si="3"/>
        <v>0.08</v>
      </c>
      <c r="N111" s="182">
        <f t="shared" si="3"/>
        <v>0.08</v>
      </c>
      <c r="O111" s="182">
        <f t="shared" si="3"/>
        <v>0.08</v>
      </c>
      <c r="P111" s="182">
        <f t="shared" si="3"/>
        <v>0.08</v>
      </c>
    </row>
    <row r="112" spans="1:18" x14ac:dyDescent="0.2">
      <c r="A112" s="9">
        <f>ROW()</f>
        <v>112</v>
      </c>
      <c r="B112" s="13"/>
      <c r="C112" s="177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x14ac:dyDescent="0.2">
      <c r="A113" s="9">
        <f>ROW()</f>
        <v>113</v>
      </c>
      <c r="B113" s="184" t="s">
        <v>149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x14ac:dyDescent="0.2">
      <c r="A114" s="9">
        <f>ROW()</f>
        <v>114</v>
      </c>
      <c r="B114" s="13" t="s">
        <v>146</v>
      </c>
      <c r="C114" s="175"/>
      <c r="D114" s="13"/>
      <c r="E114" s="13"/>
      <c r="F114" s="67">
        <v>17200</v>
      </c>
      <c r="G114" s="13"/>
      <c r="H114" s="67">
        <f>+F114*(1+H109)</f>
        <v>18060</v>
      </c>
      <c r="I114" s="67">
        <f>+H114*(1+I109)</f>
        <v>18872.699999999997</v>
      </c>
      <c r="J114" s="67">
        <f>+I114*(1+J109)</f>
        <v>19438.880999999998</v>
      </c>
      <c r="K114" s="67">
        <f>+J114*(1+K109)</f>
        <v>19924.853024999997</v>
      </c>
      <c r="L114" s="67">
        <f>+K114*(1+L109)</f>
        <v>20323.350085499998</v>
      </c>
      <c r="M114" s="67">
        <f t="shared" ref="M114:P114" si="4">+L114*(1+M109)</f>
        <v>20729.817087209998</v>
      </c>
      <c r="N114" s="67">
        <f t="shared" si="4"/>
        <v>21144.413428954198</v>
      </c>
      <c r="O114" s="67">
        <f t="shared" si="4"/>
        <v>21567.301697533283</v>
      </c>
      <c r="P114" s="67">
        <f t="shared" si="4"/>
        <v>21998.64773148395</v>
      </c>
    </row>
    <row r="115" spans="1:16" x14ac:dyDescent="0.2">
      <c r="A115" s="9">
        <f>ROW()</f>
        <v>115</v>
      </c>
      <c r="B115" s="13" t="s">
        <v>147</v>
      </c>
      <c r="C115" s="175"/>
      <c r="D115" s="13"/>
      <c r="E115" s="13"/>
      <c r="F115" s="67">
        <v>2550</v>
      </c>
      <c r="G115" s="13"/>
      <c r="H115" s="67">
        <f>+F115*(1+H110)</f>
        <v>2805</v>
      </c>
      <c r="I115" s="67">
        <f>+H115*(1+I110)</f>
        <v>3029.4</v>
      </c>
      <c r="J115" s="67">
        <f>+I115*(1+J110)</f>
        <v>3211.1640000000002</v>
      </c>
      <c r="K115" s="67">
        <f>+J115*(1+K110)</f>
        <v>3339.6105600000005</v>
      </c>
      <c r="L115" s="67">
        <f>+K115*(1+L110)</f>
        <v>3406.4027712000006</v>
      </c>
      <c r="M115" s="67">
        <f t="shared" ref="M115:P115" si="5">+L115*(1+M110)</f>
        <v>3474.5308266240008</v>
      </c>
      <c r="N115" s="67">
        <f t="shared" si="5"/>
        <v>3544.0214431564809</v>
      </c>
      <c r="O115" s="67">
        <f t="shared" si="5"/>
        <v>3614.9018720196104</v>
      </c>
      <c r="P115" s="67">
        <f t="shared" si="5"/>
        <v>3687.1999094600028</v>
      </c>
    </row>
    <row r="116" spans="1:16" x14ac:dyDescent="0.2">
      <c r="A116" s="9">
        <f>ROW()</f>
        <v>116</v>
      </c>
      <c r="B116" s="13" t="s">
        <v>148</v>
      </c>
      <c r="C116" s="175"/>
      <c r="D116" s="13"/>
      <c r="E116" s="13"/>
      <c r="F116" s="67">
        <v>1000</v>
      </c>
      <c r="G116" s="13"/>
      <c r="H116" s="67">
        <f>+F116*(1+H111)</f>
        <v>1200</v>
      </c>
      <c r="I116" s="67">
        <f>+H116*(1+I111)</f>
        <v>1416</v>
      </c>
      <c r="J116" s="67">
        <f>+I116*(1+J111)</f>
        <v>1628.3999999999999</v>
      </c>
      <c r="K116" s="67">
        <f>+J116*(1+K111)</f>
        <v>1823.808</v>
      </c>
      <c r="L116" s="67">
        <f>+K116*(1+L111)</f>
        <v>1969.7126400000002</v>
      </c>
      <c r="M116" s="67">
        <f t="shared" ref="M116:P116" si="6">+L116*(1+M111)</f>
        <v>2127.2896512000002</v>
      </c>
      <c r="N116" s="67">
        <f t="shared" si="6"/>
        <v>2297.4728232960006</v>
      </c>
      <c r="O116" s="67">
        <f t="shared" si="6"/>
        <v>2481.2706491596809</v>
      </c>
      <c r="P116" s="67">
        <f t="shared" si="6"/>
        <v>2679.7723010924556</v>
      </c>
    </row>
    <row r="117" spans="1:16" x14ac:dyDescent="0.2">
      <c r="A117" s="9">
        <f>ROW()</f>
        <v>117</v>
      </c>
      <c r="B117" s="13" t="s">
        <v>150</v>
      </c>
      <c r="C117" s="177"/>
      <c r="D117" s="13"/>
      <c r="E117" s="13"/>
      <c r="F117" s="178">
        <f>SUM(F114:F116)</f>
        <v>20750</v>
      </c>
      <c r="G117" s="13"/>
      <c r="H117" s="178">
        <f>SUM(H114:H116)</f>
        <v>22065</v>
      </c>
      <c r="I117" s="178">
        <f>SUM(I114:I116)</f>
        <v>23318.1</v>
      </c>
      <c r="J117" s="178">
        <f>SUM(J114:J116)</f>
        <v>24278.445</v>
      </c>
      <c r="K117" s="178">
        <f>SUM(K114:K116)</f>
        <v>25088.271584999999</v>
      </c>
      <c r="L117" s="178">
        <f>SUM(L114:L116)</f>
        <v>25699.465496699999</v>
      </c>
      <c r="M117" s="178">
        <f t="shared" ref="M117:P117" si="7">SUM(M114:M116)</f>
        <v>26331.637565033998</v>
      </c>
      <c r="N117" s="178">
        <f t="shared" si="7"/>
        <v>26985.90769540668</v>
      </c>
      <c r="O117" s="178">
        <f t="shared" si="7"/>
        <v>27663.474218712574</v>
      </c>
      <c r="P117" s="178">
        <f t="shared" si="7"/>
        <v>28365.61994203641</v>
      </c>
    </row>
    <row r="118" spans="1:16" x14ac:dyDescent="0.2">
      <c r="A118" s="9">
        <f>ROW()</f>
        <v>118</v>
      </c>
      <c r="B118" s="13"/>
      <c r="C118" s="177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x14ac:dyDescent="0.2">
      <c r="A119" s="9">
        <f>ROW()</f>
        <v>119</v>
      </c>
      <c r="B119" s="184" t="s">
        <v>151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x14ac:dyDescent="0.2">
      <c r="A120" s="9">
        <f>ROW()</f>
        <v>120</v>
      </c>
      <c r="B120" s="13" t="s">
        <v>146</v>
      </c>
      <c r="C120" s="175"/>
      <c r="D120" s="13"/>
      <c r="E120" s="13"/>
      <c r="F120" s="181"/>
      <c r="G120" s="13"/>
      <c r="H120" s="176">
        <v>0.04</v>
      </c>
      <c r="I120" s="176">
        <v>3.5000000000000003E-2</v>
      </c>
      <c r="J120" s="176">
        <v>0.03</v>
      </c>
      <c r="K120" s="176">
        <v>2.5000000000000001E-2</v>
      </c>
      <c r="L120" s="176">
        <f>+K120</f>
        <v>2.5000000000000001E-2</v>
      </c>
      <c r="M120" s="182">
        <f>+L120</f>
        <v>2.5000000000000001E-2</v>
      </c>
      <c r="N120" s="182">
        <f t="shared" ref="N120:P120" si="8">+M120</f>
        <v>2.5000000000000001E-2</v>
      </c>
      <c r="O120" s="182">
        <f t="shared" si="8"/>
        <v>2.5000000000000001E-2</v>
      </c>
      <c r="P120" s="182">
        <f t="shared" si="8"/>
        <v>2.5000000000000001E-2</v>
      </c>
    </row>
    <row r="121" spans="1:16" x14ac:dyDescent="0.2">
      <c r="A121" s="9">
        <f>ROW()</f>
        <v>121</v>
      </c>
      <c r="B121" s="13" t="s">
        <v>147</v>
      </c>
      <c r="C121" s="175"/>
      <c r="D121" s="13"/>
      <c r="E121" s="13"/>
      <c r="F121" s="181"/>
      <c r="G121" s="13"/>
      <c r="H121" s="176">
        <v>0.05</v>
      </c>
      <c r="I121" s="176">
        <v>4.4999999999999998E-2</v>
      </c>
      <c r="J121" s="176">
        <v>0.04</v>
      </c>
      <c r="K121" s="176">
        <v>0.03</v>
      </c>
      <c r="L121" s="176">
        <v>2.5000000000000001E-2</v>
      </c>
      <c r="M121" s="182">
        <f t="shared" ref="M121:P122" si="9">+L121</f>
        <v>2.5000000000000001E-2</v>
      </c>
      <c r="N121" s="182">
        <f t="shared" si="9"/>
        <v>2.5000000000000001E-2</v>
      </c>
      <c r="O121" s="182">
        <f t="shared" si="9"/>
        <v>2.5000000000000001E-2</v>
      </c>
      <c r="P121" s="182">
        <f t="shared" si="9"/>
        <v>2.5000000000000001E-2</v>
      </c>
    </row>
    <row r="122" spans="1:16" x14ac:dyDescent="0.2">
      <c r="A122" s="9">
        <f>ROW()</f>
        <v>122</v>
      </c>
      <c r="B122" s="13" t="s">
        <v>148</v>
      </c>
      <c r="C122" s="175"/>
      <c r="D122" s="13"/>
      <c r="E122" s="13"/>
      <c r="F122" s="181"/>
      <c r="G122" s="13"/>
      <c r="H122" s="176">
        <v>0.03</v>
      </c>
      <c r="I122" s="176">
        <f>+H122</f>
        <v>0.03</v>
      </c>
      <c r="J122" s="176">
        <f>+I122</f>
        <v>0.03</v>
      </c>
      <c r="K122" s="176">
        <f>+J122</f>
        <v>0.03</v>
      </c>
      <c r="L122" s="176">
        <v>2.5000000000000001E-2</v>
      </c>
      <c r="M122" s="182">
        <f t="shared" si="9"/>
        <v>2.5000000000000001E-2</v>
      </c>
      <c r="N122" s="182">
        <f t="shared" si="9"/>
        <v>2.5000000000000001E-2</v>
      </c>
      <c r="O122" s="182">
        <f t="shared" si="9"/>
        <v>2.5000000000000001E-2</v>
      </c>
      <c r="P122" s="182">
        <f t="shared" si="9"/>
        <v>2.5000000000000001E-2</v>
      </c>
    </row>
    <row r="123" spans="1:16" x14ac:dyDescent="0.2">
      <c r="A123" s="9">
        <f>ROW()</f>
        <v>123</v>
      </c>
      <c r="B123" s="13"/>
      <c r="C123" s="177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x14ac:dyDescent="0.2">
      <c r="A124" s="9">
        <f>ROW()</f>
        <v>124</v>
      </c>
      <c r="B124" s="184" t="s">
        <v>152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x14ac:dyDescent="0.2">
      <c r="A125" s="9">
        <f>ROW()</f>
        <v>125</v>
      </c>
      <c r="B125" s="13" t="s">
        <v>146</v>
      </c>
      <c r="C125" s="175"/>
      <c r="D125" s="13"/>
      <c r="E125" s="13"/>
      <c r="F125" s="179">
        <f>+'[1]Revene Assump'!F27</f>
        <v>53.488372093023258</v>
      </c>
      <c r="G125" s="13"/>
      <c r="H125" s="180">
        <f>+F125*(1+H120)</f>
        <v>55.627906976744192</v>
      </c>
      <c r="I125" s="180">
        <f>+H125*(1+I120)</f>
        <v>57.574883720930238</v>
      </c>
      <c r="J125" s="180">
        <f>+I125*(1+J120)</f>
        <v>59.302130232558149</v>
      </c>
      <c r="K125" s="180">
        <f>+J125*(1+K120)</f>
        <v>60.784683488372096</v>
      </c>
      <c r="L125" s="180">
        <f>+K125*(1+L120)</f>
        <v>62.304300575581394</v>
      </c>
      <c r="M125" s="180">
        <f t="shared" ref="M125:P125" si="10">+L125*(1+M120)</f>
        <v>63.861908089970925</v>
      </c>
      <c r="N125" s="180">
        <f t="shared" si="10"/>
        <v>65.458455792220192</v>
      </c>
      <c r="O125" s="180">
        <f t="shared" si="10"/>
        <v>67.094917187025686</v>
      </c>
      <c r="P125" s="180">
        <f t="shared" si="10"/>
        <v>68.772290116701328</v>
      </c>
    </row>
    <row r="126" spans="1:16" x14ac:dyDescent="0.2">
      <c r="A126" s="9">
        <f>ROW()</f>
        <v>126</v>
      </c>
      <c r="B126" s="13" t="s">
        <v>147</v>
      </c>
      <c r="C126" s="175"/>
      <c r="D126" s="13"/>
      <c r="E126" s="13"/>
      <c r="F126" s="179">
        <f>+'[1]Revene Assump'!F28</f>
        <v>54.901960784313722</v>
      </c>
      <c r="G126" s="13"/>
      <c r="H126" s="180">
        <f>+F126*(1+H121)</f>
        <v>57.647058823529413</v>
      </c>
      <c r="I126" s="180">
        <f>+H126*(1+I121)</f>
        <v>60.241176470588229</v>
      </c>
      <c r="J126" s="180">
        <f>+I126*(1+J121)</f>
        <v>62.65082352941176</v>
      </c>
      <c r="K126" s="180">
        <f>+J126*(1+K121)</f>
        <v>64.530348235294113</v>
      </c>
      <c r="L126" s="180">
        <f>+K126*(1+L121)</f>
        <v>66.143606941176458</v>
      </c>
      <c r="M126" s="180">
        <f t="shared" ref="M126:P126" si="11">+L126*(1+M121)</f>
        <v>67.797197114705867</v>
      </c>
      <c r="N126" s="180">
        <f t="shared" si="11"/>
        <v>69.492127042573514</v>
      </c>
      <c r="O126" s="180">
        <f t="shared" si="11"/>
        <v>71.229430218637845</v>
      </c>
      <c r="P126" s="180">
        <f t="shared" si="11"/>
        <v>73.010165974103785</v>
      </c>
    </row>
    <row r="127" spans="1:16" x14ac:dyDescent="0.2">
      <c r="A127" s="9">
        <f>ROW()</f>
        <v>127</v>
      </c>
      <c r="B127" s="13" t="s">
        <v>148</v>
      </c>
      <c r="C127" s="175"/>
      <c r="D127" s="13"/>
      <c r="E127" s="13"/>
      <c r="F127" s="179">
        <f>+'[1]Revene Assump'!F29</f>
        <v>50</v>
      </c>
      <c r="G127" s="13"/>
      <c r="H127" s="180">
        <f>+F127*(1+H122)</f>
        <v>51.5</v>
      </c>
      <c r="I127" s="180">
        <f>+H127*(1+I122)</f>
        <v>53.045000000000002</v>
      </c>
      <c r="J127" s="180">
        <f>+I127*(1+J122)</f>
        <v>54.63635</v>
      </c>
      <c r="K127" s="180">
        <f>+J127*(1+K122)</f>
        <v>56.275440500000002</v>
      </c>
      <c r="L127" s="180">
        <f>+K127*(1+L122)</f>
        <v>57.682326512499998</v>
      </c>
      <c r="M127" s="180">
        <f t="shared" ref="M127:P127" si="12">+L127*(1+M122)</f>
        <v>59.124384675312491</v>
      </c>
      <c r="N127" s="180">
        <f t="shared" si="12"/>
        <v>60.602494292195296</v>
      </c>
      <c r="O127" s="180">
        <f t="shared" si="12"/>
        <v>62.117556649500173</v>
      </c>
      <c r="P127" s="180">
        <f t="shared" si="12"/>
        <v>63.670495565737674</v>
      </c>
    </row>
    <row r="128" spans="1:16" x14ac:dyDescent="0.2">
      <c r="A128" s="9">
        <f>ROW()</f>
        <v>128</v>
      </c>
      <c r="B128" s="13"/>
      <c r="C128" s="177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21" ht="21.75" customHeight="1" x14ac:dyDescent="0.25">
      <c r="A129" s="9">
        <f>ROW()</f>
        <v>129</v>
      </c>
      <c r="B129" s="184" t="s">
        <v>153</v>
      </c>
      <c r="C129" s="114"/>
      <c r="D129" s="13"/>
      <c r="E129" s="114"/>
      <c r="F129" s="114"/>
      <c r="G129" s="115"/>
      <c r="H129" s="115"/>
      <c r="I129" s="115"/>
      <c r="J129" s="115"/>
      <c r="K129" s="115"/>
      <c r="L129" s="115"/>
      <c r="M129" s="183"/>
      <c r="N129" s="183"/>
      <c r="O129" s="183"/>
      <c r="P129" s="183"/>
      <c r="U129" s="114"/>
    </row>
    <row r="130" spans="1:21" ht="21.75" customHeight="1" x14ac:dyDescent="0.25">
      <c r="A130" s="9">
        <f>ROW()</f>
        <v>130</v>
      </c>
      <c r="B130" s="13" t="s">
        <v>146</v>
      </c>
      <c r="C130" s="114"/>
      <c r="D130" s="13"/>
      <c r="E130" s="114"/>
      <c r="F130" s="114"/>
      <c r="G130" s="115"/>
      <c r="H130" s="67">
        <f>+H125*H114</f>
        <v>1004640.0000000001</v>
      </c>
      <c r="I130" s="67">
        <f>+I125*I114</f>
        <v>1086593.5079999999</v>
      </c>
      <c r="J130" s="67">
        <f>+J125*J114</f>
        <v>1152767.0526372001</v>
      </c>
      <c r="K130" s="67">
        <f>+K125*K114</f>
        <v>1211125.8846769582</v>
      </c>
      <c r="L130" s="67">
        <f>+L125*L114</f>
        <v>1266232.1124297597</v>
      </c>
      <c r="M130" s="67">
        <f t="shared" ref="M130:P130" si="13">+M125*M114</f>
        <v>1323845.6735453138</v>
      </c>
      <c r="N130" s="67">
        <f t="shared" si="13"/>
        <v>1384080.6516916254</v>
      </c>
      <c r="O130" s="67">
        <f t="shared" si="13"/>
        <v>1447056.3213435942</v>
      </c>
      <c r="P130" s="67">
        <f t="shared" si="13"/>
        <v>1512897.3839647279</v>
      </c>
      <c r="U130" s="114"/>
    </row>
    <row r="131" spans="1:21" ht="21.75" customHeight="1" x14ac:dyDescent="0.25">
      <c r="A131" s="9">
        <f>ROW()</f>
        <v>131</v>
      </c>
      <c r="B131" s="13" t="s">
        <v>147</v>
      </c>
      <c r="C131" s="114"/>
      <c r="D131" s="13"/>
      <c r="E131" s="114"/>
      <c r="F131" s="114"/>
      <c r="G131" s="115"/>
      <c r="H131" s="67">
        <f>+H126*H115</f>
        <v>161700</v>
      </c>
      <c r="I131" s="67">
        <f>+I126*I115</f>
        <v>182494.62</v>
      </c>
      <c r="J131" s="67">
        <f>+J126*J115</f>
        <v>201182.06908799999</v>
      </c>
      <c r="K131" s="67">
        <f>+K126*K115</f>
        <v>215506.23240706563</v>
      </c>
      <c r="L131" s="67">
        <f>+L126*L115</f>
        <v>225311.76598158709</v>
      </c>
      <c r="M131" s="67">
        <f t="shared" ref="M131:P131" si="14">+M126*M115</f>
        <v>235563.45133374931</v>
      </c>
      <c r="N131" s="67">
        <f t="shared" si="14"/>
        <v>246281.5883694349</v>
      </c>
      <c r="O131" s="67">
        <f t="shared" si="14"/>
        <v>257487.40064024416</v>
      </c>
      <c r="P131" s="67">
        <f t="shared" si="14"/>
        <v>269203.07736937527</v>
      </c>
      <c r="U131" s="114"/>
    </row>
    <row r="132" spans="1:21" ht="21.75" customHeight="1" x14ac:dyDescent="0.25">
      <c r="A132" s="9">
        <f>ROW()</f>
        <v>132</v>
      </c>
      <c r="B132" s="13" t="s">
        <v>148</v>
      </c>
      <c r="C132" s="114"/>
      <c r="D132" s="114"/>
      <c r="E132" s="114"/>
      <c r="F132" s="114"/>
      <c r="G132" s="115"/>
      <c r="H132" s="67">
        <f>+H127*H116</f>
        <v>61800</v>
      </c>
      <c r="I132" s="67">
        <f>+I127*I116</f>
        <v>75111.72</v>
      </c>
      <c r="J132" s="67">
        <f>+J127*J116</f>
        <v>88969.832339999994</v>
      </c>
      <c r="K132" s="67">
        <f>+K127*K116</f>
        <v>102635.598587424</v>
      </c>
      <c r="L132" s="67">
        <f>+L127*L116</f>
        <v>113617.60763627838</v>
      </c>
      <c r="M132" s="67">
        <f t="shared" ref="M132:P132" si="15">+M127*M116</f>
        <v>125774.69165336015</v>
      </c>
      <c r="N132" s="67">
        <f t="shared" si="15"/>
        <v>139232.58366026968</v>
      </c>
      <c r="O132" s="67">
        <f t="shared" si="15"/>
        <v>154130.47011191855</v>
      </c>
      <c r="P132" s="67">
        <f t="shared" si="15"/>
        <v>170622.43041389383</v>
      </c>
      <c r="U132" s="114"/>
    </row>
    <row r="133" spans="1:21" ht="21.75" customHeight="1" thickBot="1" x14ac:dyDescent="0.3">
      <c r="A133" s="9">
        <f>ROW()</f>
        <v>133</v>
      </c>
      <c r="B133" s="114" t="s">
        <v>73</v>
      </c>
      <c r="C133" s="114"/>
      <c r="D133" s="114"/>
      <c r="E133" s="114"/>
      <c r="F133" s="114"/>
      <c r="G133" s="115"/>
      <c r="H133" s="116">
        <f>SUM(H130:H132)</f>
        <v>1228140</v>
      </c>
      <c r="I133" s="116">
        <f t="shared" ref="I133:L133" si="16">SUM(I130:I132)</f>
        <v>1344199.848</v>
      </c>
      <c r="J133" s="116">
        <f t="shared" si="16"/>
        <v>1442918.9540652002</v>
      </c>
      <c r="K133" s="116">
        <f t="shared" si="16"/>
        <v>1529267.7156714478</v>
      </c>
      <c r="L133" s="116">
        <f t="shared" si="16"/>
        <v>1605161.4860476251</v>
      </c>
      <c r="M133" s="116">
        <f t="shared" ref="M133" si="17">SUM(M130:M132)</f>
        <v>1685183.8165324233</v>
      </c>
      <c r="N133" s="116">
        <f t="shared" ref="N133" si="18">SUM(N130:N132)</f>
        <v>1769594.8237213299</v>
      </c>
      <c r="O133" s="116">
        <f t="shared" ref="O133" si="19">SUM(O130:O132)</f>
        <v>1858674.192095757</v>
      </c>
      <c r="P133" s="116">
        <f t="shared" ref="P133" si="20">SUM(P130:P132)</f>
        <v>1952722.8917479971</v>
      </c>
    </row>
    <row r="134" spans="1:21" ht="21.75" customHeight="1" x14ac:dyDescent="0.25">
      <c r="A134" s="9">
        <f>ROW()</f>
        <v>134</v>
      </c>
      <c r="B134" s="114"/>
      <c r="C134" s="114"/>
      <c r="D134" s="114"/>
      <c r="E134" s="114"/>
      <c r="F134" s="114"/>
      <c r="G134" s="115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1:21" ht="21.75" customHeight="1" x14ac:dyDescent="0.25">
      <c r="A135" s="9">
        <f>ROW()</f>
        <v>135</v>
      </c>
      <c r="B135" s="94" t="s">
        <v>74</v>
      </c>
      <c r="C135" s="114"/>
      <c r="D135" s="114"/>
      <c r="E135" s="114"/>
      <c r="F135" s="114"/>
      <c r="G135" s="115"/>
      <c r="H135" s="117"/>
      <c r="I135" s="118"/>
      <c r="J135" s="118"/>
      <c r="K135" s="118"/>
      <c r="L135" s="118"/>
      <c r="M135" s="118"/>
      <c r="N135" s="118"/>
      <c r="O135" s="118"/>
      <c r="P135" s="118"/>
    </row>
    <row r="136" spans="1:21" ht="21.75" customHeight="1" x14ac:dyDescent="0.25">
      <c r="A136" s="9">
        <f>ROW()</f>
        <v>136</v>
      </c>
      <c r="B136" s="94" t="s">
        <v>75</v>
      </c>
      <c r="C136" s="114"/>
      <c r="D136" s="114"/>
      <c r="E136" s="114"/>
      <c r="F136" s="114"/>
      <c r="G136" s="115"/>
      <c r="H136" s="117"/>
      <c r="I136" s="118"/>
      <c r="J136" s="118"/>
      <c r="K136" s="118"/>
      <c r="L136" s="118"/>
      <c r="M136" s="118"/>
      <c r="N136" s="118"/>
      <c r="O136" s="118"/>
      <c r="P136" s="118"/>
    </row>
    <row r="137" spans="1:21" ht="21.75" customHeight="1" x14ac:dyDescent="0.25">
      <c r="A137" s="9">
        <f>ROW()</f>
        <v>137</v>
      </c>
      <c r="B137" s="94" t="s">
        <v>76</v>
      </c>
      <c r="C137" s="114"/>
      <c r="D137" s="114"/>
      <c r="E137" s="114"/>
      <c r="F137" s="114"/>
      <c r="G137" s="115"/>
      <c r="H137" s="115"/>
      <c r="I137" s="119"/>
      <c r="J137" s="119"/>
      <c r="K137" s="119"/>
      <c r="L137" s="119"/>
      <c r="M137" s="119"/>
      <c r="N137" s="119"/>
      <c r="O137" s="119"/>
      <c r="P137" s="119"/>
    </row>
    <row r="138" spans="1:21" ht="21.75" customHeight="1" x14ac:dyDescent="0.25">
      <c r="A138" s="9">
        <f>ROW()</f>
        <v>138</v>
      </c>
      <c r="B138" s="94" t="s">
        <v>77</v>
      </c>
      <c r="C138" s="114"/>
      <c r="D138" s="114"/>
      <c r="E138" s="114"/>
      <c r="F138" s="114"/>
      <c r="G138" s="115"/>
      <c r="H138" s="120"/>
      <c r="I138" s="121"/>
      <c r="J138" s="121"/>
      <c r="K138" s="121"/>
      <c r="L138" s="121"/>
      <c r="M138" s="121"/>
      <c r="N138" s="121"/>
      <c r="O138" s="121"/>
      <c r="P138" s="121"/>
    </row>
    <row r="139" spans="1:21" ht="21.75" customHeight="1" x14ac:dyDescent="0.2">
      <c r="A139" s="9">
        <f>ROW()</f>
        <v>139</v>
      </c>
      <c r="B139" s="94"/>
      <c r="C139" s="94"/>
      <c r="D139" s="94"/>
      <c r="E139" s="94"/>
      <c r="F139" s="94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</row>
    <row r="140" spans="1:21" ht="21.75" customHeight="1" x14ac:dyDescent="0.25">
      <c r="A140" s="9">
        <f>ROW()</f>
        <v>140</v>
      </c>
      <c r="B140" s="114" t="s">
        <v>78</v>
      </c>
      <c r="C140" s="114"/>
      <c r="D140" s="114"/>
      <c r="E140" s="114"/>
      <c r="F140" s="114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4"/>
    </row>
    <row r="141" spans="1:21" ht="21.75" customHeight="1" x14ac:dyDescent="0.25">
      <c r="A141" s="9">
        <f>ROW()</f>
        <v>141</v>
      </c>
      <c r="B141" s="94" t="s">
        <v>79</v>
      </c>
      <c r="C141" s="114"/>
      <c r="D141" s="114"/>
      <c r="E141" s="114"/>
      <c r="F141" s="114"/>
      <c r="G141" s="115"/>
      <c r="H141" s="115"/>
      <c r="I141" s="121"/>
      <c r="J141" s="121"/>
      <c r="K141" s="121"/>
      <c r="L141" s="121"/>
      <c r="M141" s="121"/>
      <c r="N141" s="121"/>
      <c r="O141" s="121"/>
      <c r="P141" s="121"/>
    </row>
    <row r="142" spans="1:21" ht="21.75" customHeight="1" x14ac:dyDescent="0.25">
      <c r="A142" s="9">
        <f>ROW()</f>
        <v>142</v>
      </c>
      <c r="B142" s="94" t="s">
        <v>80</v>
      </c>
      <c r="C142" s="114"/>
      <c r="D142" s="114"/>
      <c r="E142" s="114"/>
      <c r="F142" s="114"/>
      <c r="G142" s="115"/>
      <c r="H142" s="115"/>
      <c r="I142" s="121"/>
      <c r="J142" s="121"/>
      <c r="K142" s="121"/>
      <c r="L142" s="121"/>
      <c r="M142" s="121"/>
      <c r="N142" s="121"/>
      <c r="O142" s="121"/>
      <c r="P142" s="121"/>
      <c r="Q142" s="114"/>
      <c r="R142" s="114"/>
    </row>
    <row r="143" spans="1:21" ht="21.75" customHeight="1" x14ac:dyDescent="0.25">
      <c r="A143" s="9">
        <f>ROW()</f>
        <v>143</v>
      </c>
      <c r="B143" s="114"/>
      <c r="C143" s="114"/>
      <c r="D143" s="114"/>
      <c r="E143" s="114"/>
      <c r="F143" s="114"/>
      <c r="G143" s="115"/>
      <c r="H143" s="115"/>
      <c r="I143" s="122"/>
      <c r="J143" s="122"/>
      <c r="K143" s="122"/>
      <c r="L143" s="122"/>
      <c r="M143" s="122"/>
      <c r="N143" s="122"/>
      <c r="O143" s="122"/>
      <c r="P143" s="122"/>
      <c r="Q143" s="114"/>
      <c r="R143" s="114"/>
    </row>
    <row r="144" spans="1:21" ht="21.75" customHeight="1" x14ac:dyDescent="0.25">
      <c r="A144" s="9">
        <f>ROW()</f>
        <v>144</v>
      </c>
      <c r="B144" s="114" t="s">
        <v>81</v>
      </c>
      <c r="C144" s="114"/>
      <c r="D144" s="114"/>
      <c r="E144" s="114"/>
      <c r="F144" s="114"/>
      <c r="G144" s="115"/>
      <c r="H144" s="115"/>
      <c r="I144" s="122"/>
      <c r="J144" s="122"/>
      <c r="K144" s="122"/>
      <c r="L144" s="122"/>
      <c r="M144" s="122"/>
      <c r="N144" s="122"/>
      <c r="O144" s="122"/>
      <c r="P144" s="122"/>
      <c r="Q144" s="114"/>
      <c r="R144" s="114"/>
      <c r="S144" s="114"/>
    </row>
    <row r="145" spans="1:21" ht="21.75" customHeight="1" x14ac:dyDescent="0.25">
      <c r="A145" s="9">
        <f>ROW()</f>
        <v>145</v>
      </c>
      <c r="B145" s="94" t="s">
        <v>82</v>
      </c>
      <c r="C145" s="114"/>
      <c r="D145" s="114"/>
      <c r="E145" s="114"/>
      <c r="F145" s="114"/>
      <c r="G145" s="115"/>
      <c r="H145" s="115"/>
      <c r="I145" s="123"/>
      <c r="J145" s="123"/>
      <c r="K145" s="123"/>
      <c r="L145" s="123"/>
      <c r="M145" s="123"/>
      <c r="N145" s="123"/>
      <c r="O145" s="123"/>
      <c r="P145" s="123"/>
    </row>
    <row r="146" spans="1:21" ht="21.75" customHeight="1" x14ac:dyDescent="0.25">
      <c r="A146" s="9">
        <f>ROW()</f>
        <v>146</v>
      </c>
      <c r="B146" s="94" t="s">
        <v>83</v>
      </c>
      <c r="C146" s="114"/>
      <c r="D146" s="114"/>
      <c r="E146" s="114"/>
      <c r="F146" s="114"/>
      <c r="G146" s="115"/>
      <c r="H146" s="115"/>
      <c r="I146" s="123"/>
      <c r="J146" s="123"/>
      <c r="K146" s="123"/>
      <c r="L146" s="123"/>
      <c r="M146" s="123"/>
      <c r="N146" s="123"/>
      <c r="O146" s="123"/>
      <c r="P146" s="123"/>
    </row>
    <row r="147" spans="1:21" ht="21.75" customHeight="1" x14ac:dyDescent="0.25">
      <c r="A147" s="9">
        <f>ROW()</f>
        <v>147</v>
      </c>
      <c r="B147" s="94" t="s">
        <v>84</v>
      </c>
      <c r="C147" s="114"/>
      <c r="D147" s="114"/>
      <c r="E147" s="114"/>
      <c r="F147" s="114"/>
      <c r="G147" s="115"/>
      <c r="H147" s="115"/>
      <c r="I147" s="121"/>
      <c r="J147" s="121"/>
      <c r="K147" s="121"/>
      <c r="L147" s="121"/>
      <c r="M147" s="121"/>
      <c r="N147" s="121"/>
      <c r="O147" s="121"/>
      <c r="P147" s="121"/>
    </row>
    <row r="148" spans="1:21" ht="21.75" customHeight="1" x14ac:dyDescent="0.25">
      <c r="A148" s="9">
        <f>ROW()</f>
        <v>148</v>
      </c>
      <c r="B148" s="94" t="s">
        <v>85</v>
      </c>
      <c r="C148" s="114"/>
      <c r="D148" s="114"/>
      <c r="E148" s="114"/>
      <c r="F148" s="114"/>
      <c r="G148" s="115"/>
      <c r="H148" s="115"/>
      <c r="I148" s="123"/>
      <c r="J148" s="123"/>
      <c r="K148" s="123"/>
      <c r="L148" s="123"/>
      <c r="M148" s="123"/>
      <c r="N148" s="123"/>
      <c r="O148" s="123"/>
      <c r="P148" s="123"/>
    </row>
    <row r="149" spans="1:21" ht="21.75" customHeight="1" x14ac:dyDescent="0.25">
      <c r="A149" s="9">
        <f>ROW()</f>
        <v>149</v>
      </c>
      <c r="B149" s="94" t="s">
        <v>86</v>
      </c>
      <c r="C149" s="114"/>
      <c r="D149" s="114"/>
      <c r="E149" s="114"/>
      <c r="F149" s="114"/>
      <c r="G149" s="115"/>
      <c r="H149" s="115"/>
      <c r="I149" s="121"/>
      <c r="J149" s="121"/>
      <c r="K149" s="121"/>
      <c r="L149" s="121"/>
      <c r="M149" s="121"/>
      <c r="N149" s="121"/>
      <c r="O149" s="121"/>
      <c r="P149" s="121"/>
    </row>
    <row r="150" spans="1:21" ht="21.75" customHeight="1" x14ac:dyDescent="0.25">
      <c r="A150" s="9">
        <f>ROW()</f>
        <v>150</v>
      </c>
      <c r="B150" s="114"/>
      <c r="C150" s="114"/>
      <c r="D150" s="114"/>
      <c r="E150" s="114"/>
      <c r="F150" s="114"/>
      <c r="G150" s="115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1:21" ht="12" customHeight="1" x14ac:dyDescent="0.2">
      <c r="A151" s="9">
        <f>ROW()</f>
        <v>151</v>
      </c>
      <c r="B151" s="7"/>
      <c r="C151" s="8"/>
      <c r="D151" s="8"/>
      <c r="E151" s="8"/>
      <c r="F151" s="8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21" ht="21.75" customHeight="1" thickBot="1" x14ac:dyDescent="0.3">
      <c r="A152" s="9">
        <f>ROW()</f>
        <v>152</v>
      </c>
      <c r="B152" s="53" t="s">
        <v>87</v>
      </c>
      <c r="C152" s="12"/>
      <c r="D152" s="12"/>
      <c r="E152" s="12"/>
      <c r="F152" s="12"/>
      <c r="G152" s="82"/>
      <c r="H152" s="82"/>
      <c r="I152" s="82"/>
      <c r="J152" s="82"/>
      <c r="K152" s="82"/>
      <c r="L152" s="82"/>
      <c r="M152" s="82"/>
      <c r="N152" s="82"/>
      <c r="O152" s="82"/>
      <c r="P152" s="82"/>
    </row>
    <row r="153" spans="1:21" ht="21.75" customHeight="1" x14ac:dyDescent="0.25">
      <c r="A153" s="9">
        <f>ROW()</f>
        <v>153</v>
      </c>
      <c r="B153" s="54" t="s">
        <v>23</v>
      </c>
      <c r="C153" s="55"/>
      <c r="D153" s="57"/>
      <c r="E153" s="55"/>
      <c r="F153" s="55"/>
      <c r="G153" s="83"/>
      <c r="H153" s="113" t="s">
        <v>24</v>
      </c>
      <c r="I153" s="172" t="s">
        <v>25</v>
      </c>
      <c r="J153" s="173"/>
      <c r="K153" s="173"/>
      <c r="L153" s="173"/>
      <c r="M153" s="173"/>
      <c r="N153" s="61"/>
      <c r="O153" s="61"/>
      <c r="P153" s="61"/>
    </row>
    <row r="154" spans="1:21" ht="21.75" customHeight="1" thickBot="1" x14ac:dyDescent="0.25">
      <c r="A154" s="9">
        <f>ROW()</f>
        <v>154</v>
      </c>
      <c r="C154" s="55"/>
      <c r="D154" s="57"/>
      <c r="E154" s="55"/>
      <c r="F154" s="55"/>
      <c r="G154" s="83"/>
      <c r="H154" s="124" t="s">
        <v>137</v>
      </c>
      <c r="I154" s="124" t="s">
        <v>138</v>
      </c>
      <c r="J154" s="124" t="s">
        <v>139</v>
      </c>
      <c r="K154" s="124" t="s">
        <v>140</v>
      </c>
      <c r="L154" s="124" t="s">
        <v>141</v>
      </c>
      <c r="M154" s="124" t="s">
        <v>142</v>
      </c>
      <c r="N154" s="124" t="s">
        <v>143</v>
      </c>
      <c r="O154" s="124" t="s">
        <v>144</v>
      </c>
      <c r="P154" s="124" t="s">
        <v>145</v>
      </c>
    </row>
    <row r="155" spans="1:21" ht="21.75" customHeight="1" x14ac:dyDescent="0.2">
      <c r="A155" s="9">
        <f>ROW()</f>
        <v>155</v>
      </c>
      <c r="B155" s="42" t="s">
        <v>88</v>
      </c>
      <c r="C155" s="55"/>
      <c r="D155" s="57"/>
      <c r="E155" s="55"/>
      <c r="F155" s="55"/>
      <c r="G155" s="125"/>
      <c r="H155" s="126"/>
      <c r="I155" s="127"/>
      <c r="J155" s="127"/>
      <c r="K155" s="127"/>
      <c r="L155" s="127"/>
      <c r="M155" s="127"/>
      <c r="N155" s="127"/>
      <c r="O155" s="127"/>
      <c r="P155" s="127"/>
    </row>
    <row r="156" spans="1:21" ht="21.75" customHeight="1" x14ac:dyDescent="0.2">
      <c r="A156" s="9">
        <f>ROW()</f>
        <v>156</v>
      </c>
      <c r="B156" t="s">
        <v>89</v>
      </c>
      <c r="C156" s="55"/>
      <c r="D156" s="57"/>
      <c r="E156" s="55"/>
      <c r="F156" s="55"/>
      <c r="G156" s="61"/>
      <c r="H156" s="61"/>
      <c r="I156" s="22"/>
      <c r="J156" s="22"/>
      <c r="K156" s="22"/>
      <c r="L156" s="22"/>
      <c r="M156" s="22"/>
      <c r="N156" s="22"/>
      <c r="O156" s="22"/>
      <c r="P156" s="22"/>
    </row>
    <row r="157" spans="1:21" ht="21.75" customHeight="1" x14ac:dyDescent="0.2">
      <c r="A157" s="9">
        <f>ROW()</f>
        <v>157</v>
      </c>
      <c r="C157" s="55"/>
      <c r="D157" s="57"/>
      <c r="E157" s="55"/>
      <c r="F157" s="55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U157" s="55"/>
    </row>
    <row r="158" spans="1:21" ht="21.75" customHeight="1" x14ac:dyDescent="0.2">
      <c r="A158" s="9">
        <f>ROW()</f>
        <v>158</v>
      </c>
      <c r="B158" s="42" t="s">
        <v>90</v>
      </c>
      <c r="C158" s="55"/>
      <c r="D158" s="125"/>
      <c r="E158" s="125"/>
      <c r="F158" s="125"/>
      <c r="G158" s="125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1:21" ht="21.75" customHeight="1" thickBot="1" x14ac:dyDescent="0.25">
      <c r="A159" s="9">
        <f>ROW()</f>
        <v>159</v>
      </c>
      <c r="B159" s="42" t="s">
        <v>91</v>
      </c>
      <c r="C159" s="55"/>
      <c r="G159" s="61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1:21" ht="21.75" customHeight="1" thickBot="1" x14ac:dyDescent="0.25">
      <c r="A160" s="9">
        <f>ROW()</f>
        <v>160</v>
      </c>
      <c r="B160" t="s">
        <v>92</v>
      </c>
      <c r="C160" s="55"/>
      <c r="G160" s="61"/>
      <c r="H160" s="129"/>
      <c r="I160" s="129"/>
      <c r="J160" s="129"/>
      <c r="K160" s="129"/>
      <c r="L160" s="129"/>
      <c r="M160" s="129"/>
      <c r="N160" s="129"/>
      <c r="O160" s="129"/>
      <c r="P160" s="129"/>
    </row>
    <row r="161" spans="1:27" ht="21.75" customHeight="1" thickTop="1" x14ac:dyDescent="0.2">
      <c r="A161" s="9">
        <f>ROW()</f>
        <v>161</v>
      </c>
      <c r="C161" s="55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spans="1:27" ht="21.75" customHeight="1" x14ac:dyDescent="0.2">
      <c r="A162" s="9">
        <f>ROW()</f>
        <v>162</v>
      </c>
      <c r="B162" s="42" t="s">
        <v>93</v>
      </c>
      <c r="C162" s="55"/>
      <c r="D162" s="125"/>
      <c r="E162" s="125"/>
      <c r="F162" s="125"/>
      <c r="G162" s="125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1:27" ht="21.75" customHeight="1" thickBot="1" x14ac:dyDescent="0.25">
      <c r="A163" s="9">
        <f>ROW()</f>
        <v>163</v>
      </c>
      <c r="B163" s="42" t="s">
        <v>94</v>
      </c>
      <c r="C163" s="55"/>
      <c r="G163" s="6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1:27" ht="21.75" customHeight="1" thickTop="1" x14ac:dyDescent="0.2">
      <c r="A164" s="9">
        <f>ROW()</f>
        <v>164</v>
      </c>
      <c r="B164" t="s">
        <v>95</v>
      </c>
      <c r="C164" s="55"/>
      <c r="D164" s="132"/>
      <c r="G164" s="61"/>
      <c r="H164" s="133"/>
      <c r="I164" s="22"/>
      <c r="J164" s="22"/>
      <c r="K164" s="22"/>
      <c r="L164" s="22"/>
      <c r="M164" s="22"/>
      <c r="N164" s="22"/>
      <c r="O164" s="22"/>
      <c r="P164" s="22"/>
    </row>
    <row r="165" spans="1:27" ht="21.75" customHeight="1" x14ac:dyDescent="0.2">
      <c r="A165" s="9">
        <f>ROW()</f>
        <v>165</v>
      </c>
      <c r="C165" s="132"/>
      <c r="D165" s="132"/>
      <c r="G165" s="61"/>
      <c r="H165" s="65"/>
      <c r="I165" s="61"/>
      <c r="J165" s="61"/>
      <c r="K165" s="61"/>
      <c r="L165" s="61"/>
      <c r="M165" s="61"/>
      <c r="N165" s="61"/>
      <c r="O165" s="61"/>
      <c r="P165" s="61"/>
    </row>
    <row r="166" spans="1:27" ht="21.75" customHeight="1" thickBot="1" x14ac:dyDescent="0.25">
      <c r="A166" s="9">
        <f>ROW()</f>
        <v>166</v>
      </c>
      <c r="B166" t="s">
        <v>96</v>
      </c>
      <c r="C166" s="132"/>
      <c r="D166" s="132"/>
      <c r="G166" s="61"/>
      <c r="H166" s="93"/>
      <c r="I166" s="134"/>
      <c r="J166" s="134"/>
      <c r="K166" s="134"/>
      <c r="L166" s="134"/>
      <c r="M166" s="134"/>
      <c r="N166" s="134"/>
      <c r="O166" s="134"/>
      <c r="P166" s="134"/>
    </row>
    <row r="167" spans="1:27" ht="21.75" customHeight="1" x14ac:dyDescent="0.2">
      <c r="A167" s="9">
        <f>ROW()</f>
        <v>167</v>
      </c>
      <c r="B167" s="42" t="s">
        <v>97</v>
      </c>
      <c r="C167" s="132"/>
      <c r="D167" s="132"/>
      <c r="G167" s="61"/>
      <c r="H167" s="93"/>
      <c r="I167" s="135"/>
      <c r="J167" s="135"/>
      <c r="K167" s="135"/>
      <c r="L167" s="135"/>
      <c r="M167" s="135"/>
      <c r="N167" s="135"/>
      <c r="O167" s="135"/>
      <c r="P167" s="135"/>
    </row>
    <row r="168" spans="1:27" ht="21.75" customHeight="1" thickBot="1" x14ac:dyDescent="0.3">
      <c r="A168" s="9">
        <f>ROW()</f>
        <v>168</v>
      </c>
      <c r="B168" t="s">
        <v>98</v>
      </c>
      <c r="C168" s="132"/>
      <c r="D168" s="132"/>
      <c r="G168" s="136"/>
      <c r="H168" s="137"/>
      <c r="I168" s="138"/>
      <c r="J168" s="138"/>
      <c r="K168" s="138"/>
      <c r="L168" s="138"/>
      <c r="M168" s="138"/>
      <c r="N168" s="138"/>
      <c r="O168" s="138"/>
      <c r="P168" s="138"/>
    </row>
    <row r="169" spans="1:27" ht="21.75" customHeight="1" thickBot="1" x14ac:dyDescent="0.25">
      <c r="A169" s="9">
        <f>ROW()</f>
        <v>169</v>
      </c>
      <c r="B169" s="42" t="s">
        <v>99</v>
      </c>
      <c r="C169" s="132"/>
      <c r="D169" s="132"/>
      <c r="G169" s="61"/>
      <c r="H169" s="79"/>
      <c r="I169" s="139"/>
      <c r="J169" s="139"/>
      <c r="K169" s="139"/>
      <c r="L169" s="139"/>
      <c r="M169" s="139"/>
      <c r="N169" s="139"/>
      <c r="O169" s="139"/>
      <c r="P169" s="139"/>
    </row>
    <row r="170" spans="1:27" ht="21.75" customHeight="1" thickTop="1" x14ac:dyDescent="0.2">
      <c r="A170" s="9">
        <f>ROW()</f>
        <v>170</v>
      </c>
      <c r="C170" s="48"/>
      <c r="D170" s="48"/>
      <c r="E170" s="48"/>
      <c r="F170" s="48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U170" s="48"/>
      <c r="V170" s="48"/>
      <c r="W170" s="48"/>
      <c r="X170" s="48"/>
      <c r="Y170" s="48"/>
      <c r="Z170" s="48"/>
      <c r="AA170" s="48"/>
    </row>
    <row r="171" spans="1:27" ht="21.75" customHeight="1" x14ac:dyDescent="0.2">
      <c r="A171" s="9">
        <f>ROW()</f>
        <v>171</v>
      </c>
      <c r="B171" s="42" t="s">
        <v>100</v>
      </c>
      <c r="C171" s="48"/>
      <c r="G171" s="61"/>
      <c r="H171" s="61"/>
      <c r="I171" s="61"/>
      <c r="J171" s="61"/>
      <c r="K171" s="61"/>
      <c r="L171" s="61"/>
      <c r="M171" s="61"/>
      <c r="N171" s="61"/>
      <c r="O171" s="61"/>
      <c r="P171" s="61"/>
    </row>
    <row r="172" spans="1:27" ht="21.75" customHeight="1" x14ac:dyDescent="0.2">
      <c r="A172" s="9">
        <f>ROW()</f>
        <v>172</v>
      </c>
      <c r="B172" t="str">
        <f>+B8</f>
        <v>Revolver</v>
      </c>
      <c r="C172" s="48"/>
      <c r="G172" s="61"/>
      <c r="H172" s="61"/>
      <c r="I172" s="78"/>
      <c r="J172" s="78"/>
      <c r="K172" s="78"/>
      <c r="L172" s="78"/>
      <c r="M172" s="78"/>
      <c r="N172" s="78"/>
      <c r="O172" s="78"/>
      <c r="P172" s="78"/>
    </row>
    <row r="173" spans="1:27" ht="21.75" customHeight="1" x14ac:dyDescent="0.2">
      <c r="A173" s="9">
        <f>ROW()</f>
        <v>173</v>
      </c>
      <c r="B173" t="str">
        <f>+B9</f>
        <v>Term Loan A</v>
      </c>
      <c r="C173" s="48"/>
      <c r="G173" s="61"/>
      <c r="H173" s="61"/>
      <c r="I173" s="78"/>
      <c r="J173" s="78"/>
      <c r="K173" s="78"/>
      <c r="L173" s="78"/>
      <c r="M173" s="78"/>
      <c r="N173" s="78"/>
      <c r="O173" s="78"/>
      <c r="P173" s="78"/>
    </row>
    <row r="174" spans="1:27" ht="21.75" customHeight="1" x14ac:dyDescent="0.2">
      <c r="A174" s="9">
        <f>ROW()</f>
        <v>174</v>
      </c>
      <c r="B174" t="str">
        <f>+B10</f>
        <v>Term Loan B</v>
      </c>
      <c r="C174" s="48"/>
      <c r="G174" s="61"/>
      <c r="H174" s="61"/>
      <c r="I174" s="78"/>
      <c r="J174" s="78"/>
      <c r="K174" s="78"/>
      <c r="L174" s="78"/>
      <c r="M174" s="78"/>
      <c r="N174" s="78"/>
      <c r="O174" s="78"/>
      <c r="P174" s="78"/>
    </row>
    <row r="175" spans="1:27" ht="21.75" customHeight="1" x14ac:dyDescent="0.2">
      <c r="A175" s="9">
        <f>ROW()</f>
        <v>175</v>
      </c>
      <c r="B175" t="str">
        <f>+B12</f>
        <v>Senior Unsecured / Subordinated Notes</v>
      </c>
      <c r="C175" s="48"/>
      <c r="G175" s="61"/>
      <c r="H175" s="61"/>
      <c r="I175" s="78"/>
      <c r="J175" s="78"/>
      <c r="K175" s="78"/>
      <c r="L175" s="78"/>
      <c r="M175" s="78"/>
      <c r="N175" s="78"/>
      <c r="O175" s="78"/>
      <c r="P175" s="78"/>
    </row>
    <row r="176" spans="1:27" ht="21.75" customHeight="1" thickBot="1" x14ac:dyDescent="0.25">
      <c r="A176" s="9">
        <f>ROW()</f>
        <v>176</v>
      </c>
      <c r="B176" t="s">
        <v>101</v>
      </c>
      <c r="C176" s="48"/>
      <c r="G176" s="61"/>
      <c r="H176" s="61"/>
      <c r="I176" s="141"/>
      <c r="J176" s="141"/>
      <c r="K176" s="141"/>
      <c r="L176" s="141"/>
      <c r="M176" s="141"/>
      <c r="N176" s="141"/>
      <c r="O176" s="141"/>
      <c r="P176" s="141"/>
    </row>
    <row r="177" spans="1:21" ht="21.75" customHeight="1" thickTop="1" thickBot="1" x14ac:dyDescent="0.25">
      <c r="A177" s="9">
        <f>ROW()</f>
        <v>177</v>
      </c>
      <c r="C177" s="48"/>
      <c r="G177" s="61"/>
      <c r="H177" s="61"/>
      <c r="I177" s="142"/>
      <c r="J177" s="142"/>
      <c r="K177" s="142"/>
      <c r="L177" s="142"/>
      <c r="M177" s="142"/>
      <c r="N177" s="142"/>
      <c r="O177" s="142"/>
      <c r="P177" s="142"/>
    </row>
    <row r="178" spans="1:21" ht="21.75" customHeight="1" thickBot="1" x14ac:dyDescent="0.25">
      <c r="A178" s="9">
        <f>ROW()</f>
        <v>178</v>
      </c>
      <c r="B178" s="34" t="s">
        <v>102</v>
      </c>
      <c r="C178" s="48"/>
      <c r="G178" s="61"/>
      <c r="H178" s="61"/>
      <c r="I178" s="143"/>
      <c r="J178" s="143"/>
      <c r="K178" s="143"/>
      <c r="L178" s="143"/>
      <c r="M178" s="143"/>
      <c r="N178" s="143"/>
      <c r="O178" s="143"/>
      <c r="P178" s="143"/>
    </row>
    <row r="179" spans="1:21" ht="21.75" customHeight="1" thickTop="1" x14ac:dyDescent="0.25">
      <c r="A179" s="9">
        <f>ROW()</f>
        <v>179</v>
      </c>
      <c r="B179" t="s">
        <v>103</v>
      </c>
      <c r="C179" s="48"/>
      <c r="G179" s="61"/>
      <c r="H179" s="61"/>
      <c r="I179" s="121"/>
      <c r="J179" s="121"/>
      <c r="K179" s="121"/>
      <c r="L179" s="121"/>
      <c r="M179" s="121"/>
      <c r="N179" s="121"/>
      <c r="O179" s="121"/>
      <c r="P179" s="121"/>
    </row>
    <row r="180" spans="1:21" ht="21.75" customHeight="1" x14ac:dyDescent="0.2">
      <c r="A180" s="9">
        <f>ROW()</f>
        <v>180</v>
      </c>
      <c r="B180" t="s">
        <v>104</v>
      </c>
      <c r="C180" s="48"/>
      <c r="G180" s="61"/>
      <c r="H180" s="61"/>
      <c r="I180" s="144"/>
      <c r="J180" s="144"/>
      <c r="K180" s="144"/>
      <c r="L180" s="144"/>
      <c r="M180" s="144"/>
      <c r="N180" s="144"/>
      <c r="O180" s="144"/>
      <c r="P180" s="144"/>
    </row>
    <row r="181" spans="1:21" ht="21.75" customHeight="1" thickBot="1" x14ac:dyDescent="0.25">
      <c r="A181" s="9">
        <f>ROW()</f>
        <v>181</v>
      </c>
      <c r="B181" s="42" t="s">
        <v>105</v>
      </c>
      <c r="C181" s="48"/>
      <c r="G181" s="61"/>
      <c r="H181" s="61"/>
      <c r="I181" s="145"/>
      <c r="J181" s="145"/>
      <c r="K181" s="145"/>
      <c r="L181" s="145"/>
      <c r="M181" s="145"/>
      <c r="N181" s="145"/>
      <c r="O181" s="145"/>
      <c r="P181" s="145"/>
    </row>
    <row r="182" spans="1:21" ht="21.75" customHeight="1" thickTop="1" x14ac:dyDescent="0.2">
      <c r="C182" s="48"/>
      <c r="G182" s="61"/>
      <c r="H182" s="61"/>
      <c r="I182" s="61"/>
      <c r="J182" s="61"/>
      <c r="K182" s="61"/>
      <c r="L182" s="61"/>
      <c r="M182" s="61"/>
      <c r="N182" s="61"/>
      <c r="O182" s="61"/>
      <c r="P182" s="61"/>
    </row>
    <row r="183" spans="1:21" ht="12" customHeight="1" x14ac:dyDescent="0.2">
      <c r="A183" s="6"/>
      <c r="B183" s="7"/>
      <c r="C183" s="8"/>
      <c r="D183" s="8"/>
      <c r="E183" s="8"/>
      <c r="F183" s="8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21" ht="21.75" customHeight="1" x14ac:dyDescent="0.25">
      <c r="A184" s="9">
        <f>ROW()</f>
        <v>184</v>
      </c>
      <c r="B184" s="53" t="s">
        <v>106</v>
      </c>
      <c r="C184" s="12"/>
      <c r="D184" s="12"/>
      <c r="E184" s="12"/>
      <c r="F184" s="12"/>
      <c r="G184" s="82"/>
      <c r="H184" s="82"/>
      <c r="I184" s="82"/>
      <c r="J184" s="82"/>
      <c r="K184" s="82"/>
      <c r="L184" s="82"/>
      <c r="M184" s="82"/>
      <c r="N184" s="82"/>
      <c r="O184" s="82"/>
      <c r="P184" s="82"/>
    </row>
    <row r="185" spans="1:21" ht="21.75" customHeight="1" x14ac:dyDescent="0.25">
      <c r="A185" s="9">
        <f>ROW()</f>
        <v>185</v>
      </c>
      <c r="B185" s="54" t="s">
        <v>23</v>
      </c>
      <c r="C185" s="55"/>
      <c r="D185" s="57"/>
      <c r="E185" s="55"/>
      <c r="F185" s="55"/>
      <c r="G185" s="83"/>
      <c r="H185" s="83"/>
      <c r="I185" s="174" t="s">
        <v>25</v>
      </c>
      <c r="J185" s="174"/>
      <c r="K185" s="174"/>
      <c r="L185" s="174"/>
      <c r="M185" s="174"/>
      <c r="N185" s="61"/>
      <c r="O185" s="61"/>
      <c r="P185" s="61"/>
    </row>
    <row r="186" spans="1:21" ht="21.75" customHeight="1" x14ac:dyDescent="0.2">
      <c r="A186" s="9">
        <f>ROW()</f>
        <v>186</v>
      </c>
      <c r="C186" s="55"/>
      <c r="D186" s="57"/>
      <c r="E186" s="55"/>
      <c r="F186" s="55"/>
      <c r="G186" s="83"/>
      <c r="H186" s="146"/>
      <c r="I186" s="88" t="str">
        <f t="shared" ref="I186:P186" si="21">+I154</f>
        <v>Year 2</v>
      </c>
      <c r="J186" s="88" t="str">
        <f t="shared" si="21"/>
        <v>Year 3</v>
      </c>
      <c r="K186" s="88" t="str">
        <f t="shared" si="21"/>
        <v>Year 4</v>
      </c>
      <c r="L186" s="88" t="str">
        <f t="shared" si="21"/>
        <v>Year 5</v>
      </c>
      <c r="M186" s="88" t="str">
        <f t="shared" si="21"/>
        <v>Year 6</v>
      </c>
      <c r="N186" s="88" t="str">
        <f t="shared" si="21"/>
        <v>Year 7</v>
      </c>
      <c r="O186" s="88" t="str">
        <f t="shared" si="21"/>
        <v>Year 8</v>
      </c>
      <c r="P186" s="88" t="str">
        <f t="shared" si="21"/>
        <v>Year 9</v>
      </c>
    </row>
    <row r="187" spans="1:21" ht="21.75" customHeight="1" x14ac:dyDescent="0.2">
      <c r="A187" s="9">
        <f>ROW()</f>
        <v>187</v>
      </c>
      <c r="B187" t="s">
        <v>107</v>
      </c>
      <c r="C187" s="55"/>
      <c r="D187" s="57"/>
      <c r="E187" s="55"/>
      <c r="F187" s="55"/>
      <c r="G187" s="61"/>
      <c r="H187" s="146"/>
      <c r="I187" s="147"/>
      <c r="J187" s="147"/>
      <c r="K187" s="147"/>
      <c r="L187" s="147"/>
      <c r="M187" s="147"/>
      <c r="N187" s="147"/>
      <c r="O187" s="147"/>
      <c r="P187" s="147"/>
    </row>
    <row r="188" spans="1:21" ht="21.75" customHeight="1" x14ac:dyDescent="0.2">
      <c r="A188" s="9">
        <f>ROW()</f>
        <v>188</v>
      </c>
      <c r="B188" t="s">
        <v>96</v>
      </c>
      <c r="C188" s="148"/>
      <c r="D188" s="57"/>
      <c r="E188" s="55"/>
      <c r="F188" s="55"/>
      <c r="G188" s="83"/>
      <c r="H188" s="146"/>
      <c r="I188" s="149"/>
      <c r="J188" s="149"/>
      <c r="K188" s="149"/>
      <c r="L188" s="149"/>
      <c r="M188" s="149"/>
      <c r="N188" s="149"/>
      <c r="O188" s="149"/>
      <c r="P188" s="149"/>
    </row>
    <row r="189" spans="1:21" ht="21.75" customHeight="1" x14ac:dyDescent="0.2">
      <c r="A189" s="9">
        <f>ROW()</f>
        <v>189</v>
      </c>
      <c r="B189" t="s">
        <v>108</v>
      </c>
      <c r="C189" s="148"/>
      <c r="D189" s="57"/>
      <c r="E189" s="55"/>
      <c r="F189" s="55"/>
      <c r="G189" s="61"/>
      <c r="H189" s="146"/>
      <c r="I189" s="149"/>
      <c r="J189" s="149"/>
      <c r="K189" s="149"/>
      <c r="L189" s="149"/>
      <c r="M189" s="149"/>
      <c r="N189" s="149"/>
      <c r="O189" s="149"/>
      <c r="P189" s="149"/>
    </row>
    <row r="190" spans="1:21" ht="21.75" customHeight="1" thickBot="1" x14ac:dyDescent="0.25">
      <c r="A190" s="9">
        <f>ROW()</f>
        <v>190</v>
      </c>
      <c r="B190" t="s">
        <v>109</v>
      </c>
      <c r="C190" s="148"/>
      <c r="G190" s="61"/>
      <c r="H190" s="146"/>
      <c r="I190" s="150"/>
      <c r="J190" s="150"/>
      <c r="K190" s="150"/>
      <c r="L190" s="150"/>
      <c r="M190" s="150"/>
      <c r="N190" s="150"/>
      <c r="O190" s="150"/>
      <c r="P190" s="150"/>
    </row>
    <row r="191" spans="1:21" ht="21.75" customHeight="1" thickBot="1" x14ac:dyDescent="0.25">
      <c r="A191" s="9">
        <f>ROW()</f>
        <v>191</v>
      </c>
      <c r="B191" s="42" t="s">
        <v>110</v>
      </c>
      <c r="C191" s="148"/>
      <c r="G191" s="61"/>
      <c r="H191" s="151"/>
      <c r="I191" s="152"/>
      <c r="J191" s="152"/>
      <c r="K191" s="152"/>
      <c r="L191" s="152"/>
      <c r="M191" s="152"/>
      <c r="N191" s="152"/>
      <c r="O191" s="152"/>
      <c r="P191" s="152"/>
    </row>
    <row r="192" spans="1:21" ht="21.75" customHeight="1" thickTop="1" x14ac:dyDescent="0.2">
      <c r="A192" s="9">
        <f>ROW()</f>
        <v>192</v>
      </c>
      <c r="C192" s="148"/>
      <c r="G192" s="61"/>
      <c r="H192" s="146"/>
      <c r="I192" s="146"/>
      <c r="J192" s="146"/>
      <c r="K192" s="146"/>
      <c r="L192" s="146"/>
      <c r="M192" s="146"/>
      <c r="N192" s="146"/>
      <c r="O192" s="146"/>
      <c r="P192" s="146"/>
      <c r="U192" s="153"/>
    </row>
    <row r="193" spans="1:21" ht="21.75" customHeight="1" x14ac:dyDescent="0.2">
      <c r="A193" s="9">
        <f>ROW()</f>
        <v>193</v>
      </c>
      <c r="B193" s="154" t="s">
        <v>111</v>
      </c>
      <c r="C193" s="148"/>
      <c r="G193" s="61"/>
      <c r="H193" s="146"/>
      <c r="I193" s="146"/>
      <c r="J193" s="146"/>
      <c r="K193" s="146"/>
      <c r="L193" s="146"/>
      <c r="M193" s="146"/>
      <c r="N193" s="146"/>
      <c r="O193" s="146"/>
      <c r="P193" s="146"/>
      <c r="U193" s="153"/>
    </row>
    <row r="194" spans="1:21" ht="21.75" customHeight="1" x14ac:dyDescent="0.2">
      <c r="A194" s="9">
        <f>ROW()</f>
        <v>194</v>
      </c>
      <c r="B194" t="s">
        <v>112</v>
      </c>
      <c r="C194" s="148"/>
      <c r="D194" s="155"/>
      <c r="E194" s="155"/>
      <c r="F194" s="155"/>
      <c r="G194" s="156"/>
      <c r="H194" s="146"/>
      <c r="I194" s="147"/>
      <c r="J194" s="147"/>
      <c r="K194" s="147"/>
      <c r="L194" s="147"/>
      <c r="M194" s="147"/>
      <c r="N194" s="147"/>
      <c r="O194" s="147"/>
      <c r="P194" s="147"/>
    </row>
    <row r="195" spans="1:21" ht="21.75" customHeight="1" x14ac:dyDescent="0.2">
      <c r="A195" s="9">
        <f>ROW()</f>
        <v>195</v>
      </c>
      <c r="B195" t="s">
        <v>113</v>
      </c>
      <c r="C195" s="148"/>
      <c r="D195" s="155"/>
      <c r="E195" s="155"/>
      <c r="F195" s="155"/>
      <c r="G195" s="156"/>
      <c r="H195" s="146"/>
      <c r="I195" s="147"/>
      <c r="J195" s="147"/>
      <c r="K195" s="147"/>
      <c r="L195" s="147"/>
      <c r="M195" s="147"/>
      <c r="N195" s="147"/>
      <c r="O195" s="147"/>
      <c r="P195" s="147"/>
    </row>
    <row r="196" spans="1:21" ht="21.75" customHeight="1" x14ac:dyDescent="0.2">
      <c r="A196" s="9">
        <f>ROW()</f>
        <v>196</v>
      </c>
      <c r="B196" t="s">
        <v>114</v>
      </c>
      <c r="C196" s="148"/>
      <c r="D196" s="155"/>
      <c r="E196" s="155"/>
      <c r="F196" s="155"/>
      <c r="G196" s="156"/>
      <c r="H196" s="146"/>
      <c r="I196" s="147"/>
      <c r="J196" s="147"/>
      <c r="K196" s="147"/>
      <c r="L196" s="147"/>
      <c r="M196" s="147"/>
      <c r="N196" s="147"/>
      <c r="O196" s="147"/>
      <c r="P196" s="147"/>
    </row>
    <row r="197" spans="1:21" ht="21.75" customHeight="1" x14ac:dyDescent="0.2">
      <c r="A197" s="9">
        <f>ROW()</f>
        <v>197</v>
      </c>
      <c r="B197" t="s">
        <v>115</v>
      </c>
      <c r="C197" s="148"/>
      <c r="D197" s="155"/>
      <c r="E197" s="155"/>
      <c r="F197" s="155"/>
      <c r="G197" s="156"/>
      <c r="H197" s="146"/>
      <c r="I197" s="149"/>
      <c r="J197" s="149"/>
      <c r="K197" s="149"/>
      <c r="L197" s="149"/>
      <c r="M197" s="149"/>
      <c r="N197" s="149"/>
      <c r="O197" s="149"/>
      <c r="P197" s="149"/>
    </row>
    <row r="198" spans="1:21" ht="21.75" customHeight="1" thickBot="1" x14ac:dyDescent="0.25">
      <c r="A198" s="9">
        <f>ROW()</f>
        <v>198</v>
      </c>
      <c r="B198" t="s">
        <v>116</v>
      </c>
      <c r="C198" s="148"/>
      <c r="D198" s="155"/>
      <c r="E198" s="155"/>
      <c r="F198" s="155"/>
      <c r="G198" s="156"/>
      <c r="H198" s="146"/>
      <c r="I198" s="157"/>
      <c r="J198" s="157"/>
      <c r="K198" s="157"/>
      <c r="L198" s="157"/>
      <c r="M198" s="157"/>
      <c r="N198" s="157"/>
      <c r="O198" s="157"/>
      <c r="P198" s="157"/>
    </row>
    <row r="199" spans="1:21" ht="21.75" customHeight="1" thickBot="1" x14ac:dyDescent="0.3">
      <c r="A199" s="9">
        <f>ROW()</f>
        <v>199</v>
      </c>
      <c r="B199" s="158" t="s">
        <v>117</v>
      </c>
      <c r="C199" s="148"/>
      <c r="D199" s="155"/>
      <c r="E199" s="155"/>
      <c r="F199" s="155"/>
      <c r="G199" s="156"/>
      <c r="H199" s="146"/>
      <c r="I199" s="152"/>
      <c r="J199" s="152"/>
      <c r="K199" s="152"/>
      <c r="L199" s="152"/>
      <c r="M199" s="152"/>
      <c r="N199" s="152"/>
      <c r="O199" s="152"/>
      <c r="P199" s="152"/>
    </row>
    <row r="200" spans="1:21" ht="21.75" customHeight="1" thickTop="1" thickBot="1" x14ac:dyDescent="0.25">
      <c r="A200" s="9">
        <f>ROW()</f>
        <v>200</v>
      </c>
      <c r="C200" s="148"/>
      <c r="D200" s="155"/>
      <c r="E200" s="155"/>
      <c r="F200" s="155"/>
      <c r="G200" s="156"/>
      <c r="H200" s="156"/>
      <c r="I200" s="159"/>
      <c r="J200" s="159"/>
      <c r="K200" s="159"/>
      <c r="L200" s="159"/>
      <c r="M200" s="159"/>
      <c r="N200" s="159"/>
      <c r="O200" s="159"/>
      <c r="P200" s="159"/>
    </row>
    <row r="201" spans="1:21" ht="21.75" customHeight="1" thickBot="1" x14ac:dyDescent="0.25">
      <c r="A201" s="9">
        <f>ROW()</f>
        <v>201</v>
      </c>
      <c r="B201" s="42" t="s">
        <v>118</v>
      </c>
      <c r="C201" s="148"/>
      <c r="G201" s="61"/>
      <c r="H201" s="146"/>
      <c r="I201" s="152"/>
      <c r="J201" s="152"/>
      <c r="K201" s="152"/>
      <c r="L201" s="152"/>
      <c r="M201" s="152"/>
      <c r="N201" s="152"/>
      <c r="O201" s="152"/>
      <c r="P201" s="152"/>
    </row>
    <row r="202" spans="1:21" ht="21.75" customHeight="1" thickTop="1" x14ac:dyDescent="0.2">
      <c r="A202" s="9">
        <f>ROW()</f>
        <v>202</v>
      </c>
      <c r="C202" s="148"/>
      <c r="G202" s="61"/>
      <c r="H202" s="146"/>
      <c r="I202" s="146"/>
      <c r="J202" s="146"/>
      <c r="K202" s="146"/>
      <c r="L202" s="146"/>
      <c r="M202" s="146"/>
      <c r="N202" s="146"/>
      <c r="O202" s="146"/>
      <c r="P202" s="146"/>
      <c r="U202" s="153"/>
    </row>
    <row r="203" spans="1:21" ht="21.75" customHeight="1" x14ac:dyDescent="0.2">
      <c r="A203" s="9">
        <f>ROW()</f>
        <v>203</v>
      </c>
      <c r="B203" s="154" t="s">
        <v>119</v>
      </c>
      <c r="C203" s="148"/>
      <c r="G203" s="156"/>
      <c r="H203" s="146"/>
      <c r="I203" s="146"/>
      <c r="J203" s="146"/>
      <c r="K203" s="146"/>
      <c r="L203" s="146"/>
      <c r="M203" s="146"/>
      <c r="N203" s="146"/>
      <c r="O203" s="146"/>
      <c r="P203" s="146"/>
      <c r="U203" s="153"/>
    </row>
    <row r="204" spans="1:21" ht="21.75" customHeight="1" x14ac:dyDescent="0.2">
      <c r="A204" s="9">
        <f>ROW()</f>
        <v>204</v>
      </c>
      <c r="B204" t="s">
        <v>120</v>
      </c>
      <c r="C204" s="148"/>
      <c r="D204" s="155"/>
      <c r="E204" s="155"/>
      <c r="G204" s="156"/>
      <c r="H204" s="146"/>
      <c r="I204" s="149"/>
      <c r="J204" s="149"/>
      <c r="K204" s="149"/>
      <c r="L204" s="149"/>
      <c r="M204" s="149"/>
      <c r="N204" s="149"/>
      <c r="O204" s="149"/>
      <c r="P204" s="149"/>
    </row>
    <row r="205" spans="1:21" ht="21.75" customHeight="1" thickBot="1" x14ac:dyDescent="0.3">
      <c r="A205" s="9">
        <f>ROW()</f>
        <v>205</v>
      </c>
      <c r="B205" t="s">
        <v>121</v>
      </c>
      <c r="C205" s="148"/>
      <c r="D205" s="155"/>
      <c r="E205" s="155"/>
      <c r="G205" s="156"/>
      <c r="H205" s="146"/>
      <c r="I205" s="160"/>
      <c r="J205" s="160"/>
      <c r="K205" s="160"/>
      <c r="L205" s="160"/>
      <c r="M205" s="160"/>
      <c r="N205" s="160"/>
      <c r="O205" s="160"/>
      <c r="P205" s="160"/>
      <c r="Q205" s="161"/>
    </row>
    <row r="206" spans="1:21" ht="21.75" customHeight="1" thickBot="1" x14ac:dyDescent="0.25">
      <c r="A206" s="9">
        <f>ROW()</f>
        <v>206</v>
      </c>
      <c r="B206" s="42" t="s">
        <v>122</v>
      </c>
      <c r="C206" s="148"/>
      <c r="G206" s="61"/>
      <c r="H206" s="146"/>
      <c r="I206" s="152"/>
      <c r="J206" s="152"/>
      <c r="K206" s="152"/>
      <c r="L206" s="152"/>
      <c r="M206" s="152"/>
      <c r="N206" s="152"/>
      <c r="O206" s="152"/>
      <c r="P206" s="152"/>
    </row>
    <row r="207" spans="1:21" ht="21.75" customHeight="1" thickTop="1" thickBot="1" x14ac:dyDescent="0.25">
      <c r="A207" s="9">
        <f>ROW()</f>
        <v>207</v>
      </c>
      <c r="C207" s="148"/>
      <c r="G207" s="61"/>
      <c r="H207" s="146"/>
      <c r="I207" s="159"/>
      <c r="J207" s="159"/>
      <c r="K207" s="159"/>
      <c r="L207" s="159"/>
      <c r="M207" s="159"/>
      <c r="N207" s="159"/>
      <c r="O207" s="159"/>
      <c r="P207" s="159"/>
      <c r="U207" s="153"/>
    </row>
    <row r="208" spans="1:21" ht="21.75" customHeight="1" thickBot="1" x14ac:dyDescent="0.25">
      <c r="A208" s="9">
        <f>ROW()</f>
        <v>208</v>
      </c>
      <c r="B208" s="42" t="s">
        <v>123</v>
      </c>
      <c r="C208" s="148"/>
      <c r="G208" s="61"/>
      <c r="H208" s="146"/>
      <c r="I208" s="152"/>
      <c r="J208" s="152"/>
      <c r="K208" s="152"/>
      <c r="L208" s="152"/>
      <c r="M208" s="152"/>
      <c r="N208" s="152"/>
      <c r="O208" s="152"/>
      <c r="P208" s="152"/>
    </row>
    <row r="209" spans="1:25" ht="21.75" customHeight="1" thickTop="1" x14ac:dyDescent="0.2">
      <c r="A209" s="9">
        <f>ROW()</f>
        <v>209</v>
      </c>
      <c r="C209" s="148"/>
      <c r="G209" s="61"/>
      <c r="H209" s="146"/>
      <c r="I209" s="146"/>
      <c r="J209" s="146"/>
      <c r="K209" s="146"/>
      <c r="L209" s="146"/>
      <c r="M209" s="146"/>
      <c r="N209" s="146"/>
      <c r="O209" s="146"/>
      <c r="P209" s="146"/>
      <c r="U209" s="153"/>
    </row>
    <row r="210" spans="1:25" ht="21.75" customHeight="1" x14ac:dyDescent="0.2">
      <c r="A210" s="9">
        <f>ROW()</f>
        <v>210</v>
      </c>
      <c r="B210" s="154" t="s">
        <v>124</v>
      </c>
      <c r="C210" s="148"/>
      <c r="G210" s="61"/>
      <c r="H210" s="146"/>
      <c r="I210" s="146"/>
      <c r="J210" s="146"/>
      <c r="K210" s="146"/>
      <c r="L210" s="146"/>
      <c r="M210" s="146"/>
      <c r="N210" s="146"/>
      <c r="O210" s="146"/>
      <c r="P210" s="146"/>
      <c r="U210" s="153"/>
    </row>
    <row r="211" spans="1:25" ht="21.75" customHeight="1" x14ac:dyDescent="0.2">
      <c r="A211" s="9">
        <f>ROW()</f>
        <v>211</v>
      </c>
      <c r="B211" t="str">
        <f>+B8</f>
        <v>Revolver</v>
      </c>
      <c r="C211" s="148"/>
      <c r="G211" s="61"/>
      <c r="H211" s="146"/>
      <c r="I211" s="162"/>
      <c r="J211" s="162"/>
      <c r="K211" s="162"/>
      <c r="L211" s="162"/>
      <c r="M211" s="162"/>
      <c r="N211" s="162"/>
      <c r="O211" s="162"/>
      <c r="P211" s="162"/>
    </row>
    <row r="212" spans="1:25" ht="21.75" customHeight="1" x14ac:dyDescent="0.2">
      <c r="A212" s="9">
        <f>ROW()</f>
        <v>212</v>
      </c>
      <c r="B212" t="str">
        <f>+B9</f>
        <v>Term Loan A</v>
      </c>
      <c r="C212" s="148"/>
      <c r="G212" s="61"/>
      <c r="H212" s="146"/>
      <c r="I212" s="162"/>
      <c r="J212" s="162"/>
      <c r="K212" s="162"/>
      <c r="L212" s="162"/>
      <c r="M212" s="162"/>
      <c r="N212" s="162"/>
      <c r="O212" s="162"/>
      <c r="P212" s="162"/>
    </row>
    <row r="213" spans="1:25" ht="21.75" customHeight="1" x14ac:dyDescent="0.2">
      <c r="A213" s="9">
        <f>ROW()</f>
        <v>213</v>
      </c>
      <c r="B213" t="str">
        <f>+B10</f>
        <v>Term Loan B</v>
      </c>
      <c r="C213" s="148"/>
      <c r="G213" s="61"/>
      <c r="H213" s="146"/>
      <c r="I213" s="162"/>
      <c r="J213" s="162"/>
      <c r="K213" s="162"/>
      <c r="L213" s="162"/>
      <c r="M213" s="162"/>
      <c r="N213" s="162"/>
      <c r="O213" s="162"/>
      <c r="P213" s="162"/>
    </row>
    <row r="214" spans="1:25" ht="21.75" customHeight="1" thickBot="1" x14ac:dyDescent="0.25">
      <c r="A214" s="9">
        <f>ROW()</f>
        <v>214</v>
      </c>
      <c r="B214" t="str">
        <f>+B12</f>
        <v>Senior Unsecured / Subordinated Notes</v>
      </c>
      <c r="C214" s="148"/>
      <c r="G214" s="61"/>
      <c r="H214" s="146"/>
      <c r="I214" s="163"/>
      <c r="J214" s="163"/>
      <c r="K214" s="163"/>
      <c r="L214" s="163"/>
      <c r="M214" s="163"/>
      <c r="N214" s="163"/>
      <c r="O214" s="163"/>
      <c r="P214" s="163"/>
    </row>
    <row r="215" spans="1:25" ht="21.75" customHeight="1" thickBot="1" x14ac:dyDescent="0.25">
      <c r="A215" s="9">
        <f>ROW()</f>
        <v>215</v>
      </c>
      <c r="B215" s="42" t="s">
        <v>125</v>
      </c>
      <c r="C215" s="148"/>
      <c r="G215" s="61"/>
      <c r="H215" s="146"/>
      <c r="I215" s="152"/>
      <c r="J215" s="152"/>
      <c r="K215" s="152"/>
      <c r="L215" s="152"/>
      <c r="M215" s="152"/>
      <c r="N215" s="152"/>
      <c r="O215" s="152"/>
      <c r="P215" s="152"/>
    </row>
    <row r="216" spans="1:25" ht="21.75" customHeight="1" thickTop="1" x14ac:dyDescent="0.2">
      <c r="A216" s="9">
        <f>ROW()</f>
        <v>216</v>
      </c>
      <c r="C216" s="148"/>
      <c r="G216" s="61"/>
      <c r="H216" s="146"/>
      <c r="I216" s="146"/>
      <c r="J216" s="146"/>
      <c r="K216" s="146"/>
      <c r="L216" s="146"/>
      <c r="M216" s="146"/>
      <c r="N216" s="146"/>
      <c r="O216" s="146"/>
      <c r="P216" s="146"/>
      <c r="U216" s="153"/>
    </row>
    <row r="217" spans="1:25" ht="21.75" customHeight="1" thickBot="1" x14ac:dyDescent="0.3">
      <c r="A217" s="9">
        <f>ROW()</f>
        <v>217</v>
      </c>
      <c r="B217" s="34" t="s">
        <v>126</v>
      </c>
      <c r="C217" s="148"/>
      <c r="G217" s="61"/>
      <c r="H217" s="146"/>
      <c r="I217" s="157"/>
      <c r="J217" s="160"/>
      <c r="K217" s="157"/>
      <c r="L217" s="157"/>
      <c r="M217" s="157"/>
      <c r="N217" s="157"/>
      <c r="O217" s="157"/>
      <c r="P217" s="157"/>
    </row>
    <row r="218" spans="1:25" ht="21.75" customHeight="1" thickBot="1" x14ac:dyDescent="0.25">
      <c r="A218" s="9">
        <f>ROW()</f>
        <v>218</v>
      </c>
      <c r="B218" s="42" t="s">
        <v>127</v>
      </c>
      <c r="C218" s="148"/>
      <c r="G218" s="61"/>
      <c r="H218" s="146"/>
      <c r="I218" s="152"/>
      <c r="J218" s="152"/>
      <c r="K218" s="152"/>
      <c r="L218" s="152"/>
      <c r="M218" s="152"/>
      <c r="N218" s="152"/>
      <c r="O218" s="152"/>
      <c r="P218" s="152"/>
    </row>
    <row r="219" spans="1:25" ht="21.75" customHeight="1" thickTop="1" thickBot="1" x14ac:dyDescent="0.25">
      <c r="A219" s="9">
        <f>ROW()</f>
        <v>219</v>
      </c>
      <c r="B219" s="34"/>
      <c r="C219" s="148"/>
      <c r="G219" s="61"/>
      <c r="H219" s="146"/>
      <c r="I219" s="159"/>
      <c r="J219" s="159"/>
      <c r="K219" s="159"/>
      <c r="L219" s="159"/>
      <c r="M219" s="159"/>
      <c r="N219" s="159"/>
      <c r="O219" s="159"/>
      <c r="P219" s="159"/>
      <c r="U219" s="153"/>
      <c r="V219" s="153"/>
      <c r="W219" s="153"/>
      <c r="X219" s="153"/>
      <c r="Y219" s="153"/>
    </row>
    <row r="220" spans="1:25" ht="21.75" customHeight="1" thickBot="1" x14ac:dyDescent="0.25">
      <c r="A220" s="9">
        <f>ROW()</f>
        <v>220</v>
      </c>
      <c r="B220" t="s">
        <v>128</v>
      </c>
      <c r="C220" s="148"/>
      <c r="G220" s="61"/>
      <c r="H220" s="146"/>
      <c r="I220" s="152"/>
      <c r="J220" s="152"/>
      <c r="K220" s="152"/>
      <c r="L220" s="152"/>
      <c r="M220" s="152"/>
      <c r="N220" s="152"/>
      <c r="O220" s="152"/>
      <c r="P220" s="152"/>
    </row>
    <row r="221" spans="1:25" ht="21.75" customHeight="1" thickTop="1" x14ac:dyDescent="0.2">
      <c r="A221" s="9">
        <f>ROW()</f>
        <v>221</v>
      </c>
      <c r="C221" s="148"/>
      <c r="G221" s="61"/>
      <c r="H221" s="146"/>
      <c r="I221" s="146"/>
      <c r="J221" s="146"/>
      <c r="K221" s="146"/>
      <c r="L221" s="146"/>
      <c r="M221" s="146"/>
      <c r="N221" s="61"/>
      <c r="O221" s="61"/>
      <c r="P221" s="61"/>
      <c r="U221" s="153"/>
    </row>
    <row r="222" spans="1:25" ht="21.75" customHeight="1" x14ac:dyDescent="0.2">
      <c r="A222" s="9">
        <f>ROW()</f>
        <v>222</v>
      </c>
      <c r="C222" s="148"/>
      <c r="G222" s="61"/>
      <c r="H222" s="61"/>
      <c r="I222" s="61"/>
      <c r="J222" s="61"/>
      <c r="K222" s="61"/>
      <c r="L222" s="61"/>
      <c r="M222" s="61"/>
      <c r="N222" s="61"/>
      <c r="O222" s="61"/>
      <c r="P222" s="61"/>
    </row>
    <row r="223" spans="1:25" ht="12" customHeight="1" x14ac:dyDescent="0.2">
      <c r="A223" s="6"/>
      <c r="B223" s="7"/>
      <c r="C223" s="7"/>
      <c r="D223" s="7"/>
      <c r="E223" s="8"/>
      <c r="F223" s="8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1:25" ht="21.75" customHeight="1" x14ac:dyDescent="0.25">
      <c r="A224" s="9">
        <f>ROW()</f>
        <v>224</v>
      </c>
      <c r="B224" s="53" t="s">
        <v>129</v>
      </c>
      <c r="C224" s="12"/>
      <c r="D224" s="12"/>
      <c r="E224" s="12"/>
      <c r="F224" s="12"/>
      <c r="G224" s="82"/>
      <c r="H224" s="82"/>
      <c r="I224" s="82"/>
      <c r="J224" s="82"/>
      <c r="K224" s="82"/>
      <c r="L224" s="82"/>
      <c r="M224" s="82"/>
      <c r="N224" s="82"/>
      <c r="O224" s="82"/>
      <c r="P224" s="82"/>
    </row>
    <row r="225" spans="1:21" ht="21.75" customHeight="1" x14ac:dyDescent="0.2">
      <c r="A225" s="9">
        <f>ROW()</f>
        <v>225</v>
      </c>
      <c r="C225" s="55"/>
      <c r="D225" s="57"/>
      <c r="E225" s="55"/>
      <c r="F225" s="55"/>
      <c r="G225" s="83"/>
      <c r="H225" s="83" t="s">
        <v>25</v>
      </c>
      <c r="I225" s="83"/>
      <c r="J225" s="83"/>
      <c r="K225" s="83"/>
      <c r="L225" s="83"/>
      <c r="M225" s="83"/>
      <c r="N225" s="61"/>
      <c r="O225" s="61"/>
      <c r="P225" s="61"/>
    </row>
    <row r="226" spans="1:21" ht="21.75" customHeight="1" x14ac:dyDescent="0.2">
      <c r="A226" s="9">
        <f>ROW()</f>
        <v>226</v>
      </c>
      <c r="C226" s="55"/>
      <c r="D226" s="57"/>
      <c r="E226" s="55"/>
      <c r="F226" s="55"/>
      <c r="G226" s="83"/>
      <c r="H226" s="83"/>
      <c r="I226" s="88" t="str">
        <f>+I186</f>
        <v>Year 2</v>
      </c>
      <c r="J226" s="88" t="e">
        <f>+I226+365</f>
        <v>#VALUE!</v>
      </c>
      <c r="K226" s="88" t="e">
        <f>+J226+366</f>
        <v>#VALUE!</v>
      </c>
      <c r="L226" s="88" t="e">
        <f>+K226+365</f>
        <v>#VALUE!</v>
      </c>
      <c r="M226" s="88" t="e">
        <f>+L226+365</f>
        <v>#VALUE!</v>
      </c>
      <c r="N226" s="88" t="e">
        <f t="shared" ref="N226:P226" si="22">+M226+365</f>
        <v>#VALUE!</v>
      </c>
      <c r="O226" s="88" t="e">
        <f t="shared" si="22"/>
        <v>#VALUE!</v>
      </c>
      <c r="P226" s="88" t="e">
        <f t="shared" si="22"/>
        <v>#VALUE!</v>
      </c>
    </row>
    <row r="227" spans="1:21" ht="21.75" customHeight="1" x14ac:dyDescent="0.2">
      <c r="A227" s="9">
        <f>ROW()</f>
        <v>227</v>
      </c>
      <c r="C227" s="55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</row>
    <row r="228" spans="1:21" ht="21.75" customHeight="1" x14ac:dyDescent="0.2">
      <c r="A228" s="9">
        <f>ROW()</f>
        <v>228</v>
      </c>
      <c r="B228" s="34" t="s">
        <v>130</v>
      </c>
      <c r="C228" s="74"/>
      <c r="D228" s="74"/>
      <c r="E228" s="74"/>
      <c r="F228" s="74"/>
      <c r="G228" s="74"/>
      <c r="H228" s="74"/>
      <c r="I228" s="164"/>
      <c r="J228" s="164"/>
      <c r="K228" s="164"/>
      <c r="L228" s="164"/>
      <c r="M228" s="164"/>
      <c r="N228" s="164"/>
      <c r="O228" s="164"/>
      <c r="P228" s="164"/>
    </row>
    <row r="229" spans="1:21" ht="21.75" customHeight="1" x14ac:dyDescent="0.25">
      <c r="A229" s="9">
        <f>ROW()</f>
        <v>229</v>
      </c>
      <c r="B229" s="165" t="s">
        <v>131</v>
      </c>
      <c r="C229" s="74"/>
      <c r="D229" s="74"/>
      <c r="E229" s="74"/>
      <c r="F229" s="74"/>
      <c r="G229" s="74"/>
      <c r="H229" s="74"/>
      <c r="I229" s="166"/>
      <c r="J229" s="166"/>
      <c r="K229" s="166"/>
      <c r="L229" s="166"/>
      <c r="M229" s="166"/>
      <c r="N229" s="166"/>
      <c r="O229" s="166"/>
      <c r="P229" s="166"/>
    </row>
    <row r="230" spans="1:21" ht="21.75" customHeight="1" x14ac:dyDescent="0.2">
      <c r="A230" s="9">
        <f>ROW()</f>
        <v>230</v>
      </c>
      <c r="B230" s="34" t="s">
        <v>132</v>
      </c>
      <c r="C230" s="74"/>
      <c r="D230" s="74"/>
      <c r="E230" s="74"/>
      <c r="F230" s="74"/>
      <c r="G230" s="74"/>
      <c r="H230" s="74"/>
      <c r="I230" s="66"/>
      <c r="J230" s="66"/>
      <c r="K230" s="66"/>
      <c r="L230" s="66"/>
      <c r="M230" s="66"/>
      <c r="N230" s="66"/>
      <c r="O230" s="66"/>
      <c r="P230" s="66"/>
    </row>
    <row r="231" spans="1:21" ht="21.75" customHeight="1" x14ac:dyDescent="0.2">
      <c r="A231" s="9">
        <f>ROW()</f>
        <v>231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</row>
    <row r="232" spans="1:21" ht="21.75" customHeight="1" x14ac:dyDescent="0.2">
      <c r="A232" s="9">
        <f>ROW()</f>
        <v>232</v>
      </c>
      <c r="B232" s="34" t="s">
        <v>133</v>
      </c>
      <c r="C232" s="74"/>
      <c r="D232" s="74"/>
      <c r="E232" s="74"/>
      <c r="F232" s="74"/>
      <c r="G232" s="74"/>
      <c r="H232" s="74"/>
      <c r="I232" s="164"/>
      <c r="J232" s="164"/>
      <c r="K232" s="164"/>
      <c r="L232" s="164"/>
      <c r="M232" s="164"/>
      <c r="N232" s="164"/>
      <c r="O232" s="164"/>
      <c r="P232" s="164"/>
    </row>
    <row r="233" spans="1:21" ht="21.75" customHeight="1" x14ac:dyDescent="0.25">
      <c r="A233" s="9">
        <f>ROW()</f>
        <v>233</v>
      </c>
      <c r="B233" s="165" t="s">
        <v>131</v>
      </c>
      <c r="C233" s="74"/>
      <c r="D233" s="74"/>
      <c r="E233" s="74"/>
      <c r="F233" s="74"/>
      <c r="G233" s="74"/>
      <c r="H233" s="74"/>
      <c r="I233" s="166"/>
      <c r="J233" s="166"/>
      <c r="K233" s="166"/>
      <c r="L233" s="166"/>
      <c r="M233" s="166"/>
      <c r="N233" s="166"/>
      <c r="O233" s="166"/>
      <c r="P233" s="166"/>
    </row>
    <row r="234" spans="1:21" ht="21.75" customHeight="1" x14ac:dyDescent="0.2">
      <c r="A234" s="9">
        <f>ROW()</f>
        <v>234</v>
      </c>
      <c r="B234" s="34" t="s">
        <v>132</v>
      </c>
      <c r="C234" s="74"/>
      <c r="D234" s="74"/>
      <c r="E234" s="74"/>
      <c r="F234" s="74"/>
      <c r="G234" s="74"/>
      <c r="H234" s="74"/>
      <c r="I234" s="66"/>
      <c r="J234" s="66"/>
      <c r="K234" s="66"/>
      <c r="L234" s="66"/>
      <c r="M234" s="66"/>
      <c r="N234" s="66"/>
      <c r="O234" s="66"/>
      <c r="P234" s="66"/>
    </row>
    <row r="235" spans="1:21" ht="21.75" customHeight="1" x14ac:dyDescent="0.2">
      <c r="A235" s="9">
        <f>ROW()</f>
        <v>235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</row>
    <row r="236" spans="1:21" ht="21.75" customHeight="1" x14ac:dyDescent="0.2">
      <c r="A236" s="9">
        <f>ROW()</f>
        <v>236</v>
      </c>
      <c r="B236" s="34" t="s">
        <v>134</v>
      </c>
      <c r="C236" s="74"/>
      <c r="D236" s="74"/>
      <c r="E236" s="74"/>
      <c r="F236" s="74"/>
      <c r="G236" s="74"/>
      <c r="H236" s="74"/>
      <c r="I236" s="164"/>
      <c r="J236" s="164"/>
      <c r="K236" s="164"/>
      <c r="L236" s="164"/>
      <c r="M236" s="164"/>
      <c r="N236" s="164"/>
      <c r="O236" s="164"/>
      <c r="P236" s="164"/>
    </row>
    <row r="237" spans="1:21" ht="21.75" customHeight="1" x14ac:dyDescent="0.2">
      <c r="A237"/>
      <c r="B237" s="34"/>
      <c r="C237" s="125"/>
      <c r="G237" s="61"/>
      <c r="H237" s="132"/>
      <c r="I237" s="132"/>
      <c r="J237" s="132"/>
      <c r="K237" s="132"/>
      <c r="L237" s="132"/>
      <c r="M237" s="132"/>
      <c r="N237" s="61"/>
      <c r="O237" s="61"/>
      <c r="P237" s="61"/>
      <c r="U237" s="132"/>
    </row>
    <row r="238" spans="1:21" ht="21.75" customHeight="1" x14ac:dyDescent="0.2">
      <c r="A238"/>
      <c r="G238" s="61"/>
      <c r="H238" s="61"/>
      <c r="I238" s="61"/>
      <c r="J238" s="61"/>
      <c r="K238" s="61"/>
      <c r="L238" s="61"/>
      <c r="M238" s="61"/>
      <c r="N238" s="61"/>
      <c r="O238" s="61"/>
      <c r="P238" s="61"/>
    </row>
    <row r="239" spans="1:21" ht="21.75" customHeight="1" x14ac:dyDescent="0.2">
      <c r="A239"/>
      <c r="G239" s="61"/>
      <c r="H239" s="61"/>
      <c r="I239" s="61"/>
      <c r="J239" s="61"/>
      <c r="K239" s="61"/>
      <c r="L239" s="61"/>
      <c r="M239" s="61"/>
      <c r="N239" s="61"/>
      <c r="O239" s="61"/>
      <c r="P239" s="61"/>
    </row>
    <row r="240" spans="1:21" ht="21.75" customHeight="1" x14ac:dyDescent="0.2">
      <c r="A240"/>
      <c r="G240" s="61"/>
      <c r="H240" s="61"/>
      <c r="I240" s="61"/>
      <c r="J240" s="61"/>
      <c r="K240" s="61"/>
      <c r="L240" s="61"/>
      <c r="M240" s="61"/>
      <c r="N240" s="61"/>
      <c r="O240" s="61"/>
      <c r="P240" s="61"/>
    </row>
    <row r="241" spans="1:16" ht="21.75" customHeight="1" x14ac:dyDescent="0.2">
      <c r="A241"/>
      <c r="G241" s="61"/>
      <c r="H241" s="61"/>
      <c r="I241" s="61"/>
      <c r="J241" s="61"/>
      <c r="K241" s="61"/>
      <c r="L241" s="61"/>
      <c r="M241" s="61"/>
      <c r="N241" s="61"/>
      <c r="O241" s="61"/>
      <c r="P241" s="61"/>
    </row>
    <row r="242" spans="1:16" ht="21.75" customHeight="1" x14ac:dyDescent="0.2">
      <c r="A242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spans="1:16" ht="21.75" customHeight="1" x14ac:dyDescent="0.2">
      <c r="A243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spans="1:16" ht="21.75" customHeight="1" x14ac:dyDescent="0.2">
      <c r="A244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spans="1:16" ht="21.75" customHeight="1" x14ac:dyDescent="0.2">
      <c r="A245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spans="1:16" ht="21.75" customHeight="1" x14ac:dyDescent="0.2">
      <c r="A246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spans="1:16" ht="21.75" customHeight="1" x14ac:dyDescent="0.2">
      <c r="A247"/>
      <c r="G247" s="61"/>
      <c r="H247" s="61"/>
      <c r="I247" s="61"/>
      <c r="J247" s="61"/>
      <c r="K247" s="61"/>
      <c r="L247" s="61"/>
      <c r="M247" s="61"/>
      <c r="N247" s="61"/>
      <c r="O247" s="61"/>
      <c r="P247" s="61"/>
    </row>
    <row r="248" spans="1:16" ht="21.75" customHeight="1" x14ac:dyDescent="0.2">
      <c r="A248"/>
      <c r="G248" s="61"/>
      <c r="H248" s="61"/>
      <c r="I248" s="61"/>
      <c r="J248" s="61"/>
      <c r="K248" s="61"/>
      <c r="L248" s="61"/>
      <c r="M248" s="61"/>
      <c r="N248" s="61"/>
      <c r="O248" s="61"/>
      <c r="P248" s="61"/>
    </row>
    <row r="249" spans="1:16" ht="21.75" customHeight="1" x14ac:dyDescent="0.2">
      <c r="A249"/>
      <c r="G249" s="61"/>
      <c r="H249" s="61"/>
      <c r="I249" s="61"/>
      <c r="J249" s="61"/>
      <c r="K249" s="61"/>
      <c r="L249" s="61"/>
      <c r="M249" s="61"/>
      <c r="N249" s="61"/>
      <c r="O249" s="61"/>
      <c r="P249" s="61"/>
    </row>
    <row r="250" spans="1:16" ht="21.75" customHeight="1" x14ac:dyDescent="0.2">
      <c r="A250"/>
      <c r="G250" s="61"/>
      <c r="H250" s="61"/>
      <c r="I250" s="61"/>
      <c r="J250" s="61"/>
      <c r="K250" s="61"/>
      <c r="L250" s="61"/>
      <c r="M250" s="61"/>
      <c r="N250" s="61"/>
      <c r="O250" s="61"/>
      <c r="P250" s="61"/>
    </row>
    <row r="251" spans="1:16" ht="21.75" customHeight="1" x14ac:dyDescent="0.2">
      <c r="A251"/>
      <c r="G251" s="61"/>
      <c r="H251" s="61"/>
      <c r="I251" s="61"/>
      <c r="J251" s="61"/>
      <c r="K251" s="61"/>
      <c r="L251" s="61"/>
      <c r="M251" s="61"/>
      <c r="N251" s="61"/>
      <c r="O251" s="61"/>
      <c r="P251" s="61"/>
    </row>
    <row r="252" spans="1:16" ht="21.75" customHeight="1" x14ac:dyDescent="0.2">
      <c r="A252"/>
      <c r="G252" s="61"/>
      <c r="H252" s="61"/>
      <c r="I252" s="61"/>
      <c r="J252" s="61"/>
      <c r="K252" s="61"/>
      <c r="L252" s="61"/>
      <c r="M252" s="61"/>
      <c r="N252" s="61"/>
      <c r="O252" s="61"/>
      <c r="P252" s="61"/>
    </row>
    <row r="253" spans="1:16" ht="21.75" customHeight="1" x14ac:dyDescent="0.2">
      <c r="A253"/>
      <c r="G253" s="61"/>
      <c r="H253" s="61"/>
      <c r="I253" s="61"/>
      <c r="J253" s="61"/>
      <c r="K253" s="61"/>
      <c r="L253" s="61"/>
      <c r="M253" s="61"/>
      <c r="N253" s="61"/>
      <c r="O253" s="61"/>
      <c r="P253" s="61"/>
    </row>
    <row r="254" spans="1:16" ht="21.75" customHeight="1" x14ac:dyDescent="0.2">
      <c r="A254"/>
      <c r="G254" s="61"/>
      <c r="H254" s="61"/>
      <c r="I254" s="61"/>
      <c r="J254" s="61"/>
      <c r="K254" s="61"/>
      <c r="L254" s="61"/>
      <c r="M254" s="61"/>
      <c r="N254" s="61"/>
      <c r="O254" s="61"/>
      <c r="P254" s="61"/>
    </row>
    <row r="255" spans="1:16" ht="21.75" customHeight="1" x14ac:dyDescent="0.2">
      <c r="A255"/>
      <c r="G255" s="61"/>
      <c r="H255" s="61"/>
      <c r="I255" s="61"/>
      <c r="J255" s="61"/>
      <c r="K255" s="61"/>
      <c r="L255" s="61"/>
      <c r="M255" s="61"/>
      <c r="N255" s="61"/>
      <c r="O255" s="61"/>
      <c r="P255" s="61"/>
    </row>
    <row r="256" spans="1:16" ht="21.75" customHeight="1" x14ac:dyDescent="0.2">
      <c r="A256"/>
      <c r="G256" s="61"/>
      <c r="H256" s="61"/>
      <c r="I256" s="61"/>
      <c r="J256" s="61"/>
      <c r="K256" s="61"/>
      <c r="L256" s="61"/>
      <c r="M256" s="61"/>
      <c r="N256" s="61"/>
      <c r="O256" s="61"/>
      <c r="P256" s="61"/>
    </row>
    <row r="257" spans="1:16" ht="21.75" customHeight="1" x14ac:dyDescent="0.2">
      <c r="A257"/>
      <c r="G257" s="61"/>
      <c r="H257" s="61"/>
      <c r="I257" s="61"/>
      <c r="J257" s="61"/>
      <c r="K257" s="61"/>
      <c r="L257" s="61"/>
      <c r="M257" s="61"/>
      <c r="N257" s="61"/>
      <c r="O257" s="61"/>
      <c r="P257" s="61"/>
    </row>
    <row r="258" spans="1:16" ht="21.75" customHeight="1" x14ac:dyDescent="0.2">
      <c r="A258"/>
      <c r="G258" s="61"/>
      <c r="H258" s="61"/>
      <c r="I258" s="61"/>
      <c r="J258" s="61"/>
      <c r="K258" s="61"/>
      <c r="L258" s="61"/>
      <c r="M258" s="61"/>
      <c r="N258" s="61"/>
      <c r="O258" s="61"/>
      <c r="P258" s="61"/>
    </row>
    <row r="259" spans="1:16" ht="21.75" customHeight="1" x14ac:dyDescent="0.2">
      <c r="A259"/>
      <c r="G259" s="61"/>
      <c r="H259" s="61"/>
      <c r="I259" s="61"/>
      <c r="J259" s="61"/>
      <c r="K259" s="61"/>
      <c r="L259" s="61"/>
      <c r="M259" s="61"/>
      <c r="N259" s="61"/>
      <c r="O259" s="61"/>
      <c r="P259" s="61"/>
    </row>
    <row r="260" spans="1:16" ht="21.75" customHeight="1" x14ac:dyDescent="0.2">
      <c r="A260"/>
      <c r="G260" s="61"/>
      <c r="H260" s="61"/>
      <c r="I260" s="61"/>
      <c r="J260" s="61"/>
      <c r="K260" s="61"/>
      <c r="L260" s="61"/>
      <c r="M260" s="61"/>
      <c r="N260" s="61"/>
      <c r="O260" s="61"/>
      <c r="P260" s="61"/>
    </row>
    <row r="261" spans="1:16" ht="21.75" customHeight="1" x14ac:dyDescent="0.2">
      <c r="A2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</row>
    <row r="262" spans="1:16" ht="21.75" customHeight="1" x14ac:dyDescent="0.2">
      <c r="A262"/>
      <c r="G262" s="61"/>
      <c r="H262" s="61"/>
      <c r="I262" s="61"/>
      <c r="J262" s="61"/>
      <c r="K262" s="61"/>
      <c r="L262" s="61"/>
      <c r="M262" s="61"/>
      <c r="N262" s="61"/>
      <c r="O262" s="61"/>
      <c r="P262" s="61"/>
    </row>
    <row r="263" spans="1:16" ht="21.75" customHeight="1" x14ac:dyDescent="0.2">
      <c r="A263"/>
      <c r="G263" s="61"/>
      <c r="H263" s="61"/>
      <c r="I263" s="61"/>
      <c r="J263" s="61"/>
      <c r="K263" s="61"/>
      <c r="L263" s="61"/>
      <c r="M263" s="61"/>
      <c r="N263" s="61"/>
      <c r="O263" s="61"/>
      <c r="P263" s="61"/>
    </row>
    <row r="264" spans="1:16" ht="21.75" customHeight="1" x14ac:dyDescent="0.2">
      <c r="A264"/>
      <c r="G264" s="61"/>
      <c r="H264" s="61"/>
      <c r="I264" s="61"/>
      <c r="J264" s="61"/>
      <c r="K264" s="61"/>
      <c r="L264" s="61"/>
      <c r="M264" s="61"/>
      <c r="N264" s="61"/>
      <c r="O264" s="61"/>
      <c r="P264" s="61"/>
    </row>
    <row r="265" spans="1:16" ht="21.75" customHeight="1" x14ac:dyDescent="0.2">
      <c r="A265"/>
      <c r="G265" s="61"/>
      <c r="H265" s="61"/>
      <c r="I265" s="61"/>
      <c r="J265" s="61"/>
      <c r="K265" s="61"/>
      <c r="L265" s="61"/>
      <c r="M265" s="61"/>
      <c r="N265" s="61"/>
      <c r="O265" s="61"/>
      <c r="P265" s="61"/>
    </row>
    <row r="266" spans="1:16" ht="21.75" customHeight="1" x14ac:dyDescent="0.2">
      <c r="A266"/>
      <c r="G266" s="61"/>
      <c r="H266" s="61"/>
      <c r="I266" s="61"/>
      <c r="J266" s="61"/>
      <c r="K266" s="61"/>
      <c r="L266" s="61"/>
      <c r="M266" s="61"/>
      <c r="N266" s="61"/>
      <c r="O266" s="61"/>
      <c r="P266" s="61"/>
    </row>
    <row r="267" spans="1:16" ht="21.75" customHeight="1" x14ac:dyDescent="0.2">
      <c r="A267"/>
      <c r="G267" s="61"/>
      <c r="H267" s="61"/>
      <c r="I267" s="61"/>
      <c r="J267" s="61"/>
      <c r="K267" s="61"/>
      <c r="L267" s="61"/>
      <c r="M267" s="61"/>
      <c r="N267" s="61"/>
      <c r="O267" s="61"/>
      <c r="P267" s="61"/>
    </row>
    <row r="268" spans="1:16" ht="21.75" customHeight="1" x14ac:dyDescent="0.2">
      <c r="A268"/>
      <c r="G268" s="61"/>
      <c r="H268" s="61"/>
      <c r="I268" s="61"/>
      <c r="J268" s="61"/>
      <c r="K268" s="61"/>
      <c r="L268" s="61"/>
      <c r="M268" s="61"/>
      <c r="N268" s="61"/>
      <c r="O268" s="61"/>
      <c r="P268" s="61"/>
    </row>
    <row r="269" spans="1:16" ht="21.75" customHeight="1" x14ac:dyDescent="0.2">
      <c r="A269"/>
    </row>
    <row r="270" spans="1:16" ht="21.75" customHeight="1" x14ac:dyDescent="0.2">
      <c r="A270"/>
    </row>
    <row r="271" spans="1:16" ht="21.75" customHeight="1" x14ac:dyDescent="0.2">
      <c r="A271"/>
    </row>
    <row r="272" spans="1:16" ht="21.75" customHeight="1" x14ac:dyDescent="0.2">
      <c r="A272"/>
    </row>
    <row r="273" spans="1:1" ht="21.75" customHeight="1" x14ac:dyDescent="0.2">
      <c r="A273"/>
    </row>
    <row r="274" spans="1:1" ht="21.75" customHeight="1" x14ac:dyDescent="0.2">
      <c r="A274"/>
    </row>
    <row r="275" spans="1:1" ht="21.75" customHeight="1" x14ac:dyDescent="0.2">
      <c r="A275"/>
    </row>
    <row r="276" spans="1:1" ht="21.75" customHeight="1" x14ac:dyDescent="0.2">
      <c r="A276"/>
    </row>
    <row r="277" spans="1:1" ht="21.75" customHeight="1" x14ac:dyDescent="0.2">
      <c r="A277"/>
    </row>
    <row r="278" spans="1:1" ht="21.75" customHeight="1" x14ac:dyDescent="0.2">
      <c r="A278"/>
    </row>
    <row r="279" spans="1:1" ht="21.75" customHeight="1" x14ac:dyDescent="0.2">
      <c r="A279"/>
    </row>
    <row r="280" spans="1:1" ht="21.75" customHeight="1" x14ac:dyDescent="0.2">
      <c r="A280"/>
    </row>
    <row r="281" spans="1:1" ht="21.75" customHeight="1" x14ac:dyDescent="0.2">
      <c r="A281"/>
    </row>
    <row r="282" spans="1:1" ht="21.75" customHeight="1" x14ac:dyDescent="0.2">
      <c r="A282"/>
    </row>
    <row r="283" spans="1:1" ht="21.75" customHeight="1" x14ac:dyDescent="0.2">
      <c r="A283"/>
    </row>
    <row r="284" spans="1:1" ht="21.75" customHeight="1" x14ac:dyDescent="0.2">
      <c r="A284"/>
    </row>
    <row r="285" spans="1:1" ht="21.75" customHeight="1" x14ac:dyDescent="0.2">
      <c r="A285"/>
    </row>
    <row r="286" spans="1:1" ht="21.75" customHeight="1" x14ac:dyDescent="0.2">
      <c r="A286"/>
    </row>
    <row r="287" spans="1:1" ht="21.75" customHeight="1" x14ac:dyDescent="0.2">
      <c r="A287"/>
    </row>
    <row r="288" spans="1:1" ht="21.75" customHeight="1" x14ac:dyDescent="0.2">
      <c r="A288"/>
    </row>
    <row r="289" spans="1:1" ht="21.75" customHeight="1" x14ac:dyDescent="0.2">
      <c r="A289"/>
    </row>
    <row r="290" spans="1:1" ht="21.75" customHeight="1" x14ac:dyDescent="0.2">
      <c r="A290"/>
    </row>
    <row r="291" spans="1:1" ht="21.75" customHeight="1" x14ac:dyDescent="0.2">
      <c r="A291"/>
    </row>
    <row r="292" spans="1:1" ht="21.75" customHeight="1" x14ac:dyDescent="0.2">
      <c r="A292"/>
    </row>
    <row r="293" spans="1:1" ht="21.75" customHeight="1" x14ac:dyDescent="0.2">
      <c r="A293"/>
    </row>
    <row r="294" spans="1:1" ht="21.75" customHeight="1" x14ac:dyDescent="0.2">
      <c r="A294"/>
    </row>
    <row r="295" spans="1:1" ht="21.75" customHeight="1" x14ac:dyDescent="0.2">
      <c r="A295"/>
    </row>
    <row r="296" spans="1:1" ht="21.75" customHeight="1" x14ac:dyDescent="0.2">
      <c r="A296"/>
    </row>
    <row r="297" spans="1:1" ht="21.75" customHeight="1" x14ac:dyDescent="0.2">
      <c r="A297"/>
    </row>
    <row r="298" spans="1:1" ht="21.75" customHeight="1" x14ac:dyDescent="0.2">
      <c r="A298"/>
    </row>
    <row r="299" spans="1:1" ht="21.75" customHeight="1" x14ac:dyDescent="0.2">
      <c r="A299"/>
    </row>
    <row r="300" spans="1:1" ht="21.75" customHeight="1" x14ac:dyDescent="0.2">
      <c r="A300"/>
    </row>
    <row r="301" spans="1:1" ht="21.75" customHeight="1" x14ac:dyDescent="0.2">
      <c r="A301"/>
    </row>
    <row r="302" spans="1:1" ht="21.75" customHeight="1" x14ac:dyDescent="0.2">
      <c r="A302"/>
    </row>
    <row r="303" spans="1:1" ht="21.75" customHeight="1" x14ac:dyDescent="0.2">
      <c r="A303"/>
    </row>
    <row r="304" spans="1:1" ht="21.75" customHeight="1" x14ac:dyDescent="0.2">
      <c r="A304"/>
    </row>
    <row r="305" spans="1:1" ht="21.75" customHeight="1" x14ac:dyDescent="0.2">
      <c r="A305"/>
    </row>
    <row r="306" spans="1:1" ht="21.75" customHeight="1" x14ac:dyDescent="0.2">
      <c r="A306"/>
    </row>
    <row r="307" spans="1:1" ht="21.75" customHeight="1" x14ac:dyDescent="0.2">
      <c r="A307"/>
    </row>
    <row r="308" spans="1:1" ht="21.75" customHeight="1" x14ac:dyDescent="0.2">
      <c r="A308"/>
    </row>
    <row r="309" spans="1:1" ht="21.75" customHeight="1" x14ac:dyDescent="0.2">
      <c r="A309"/>
    </row>
    <row r="310" spans="1:1" ht="21.75" customHeight="1" x14ac:dyDescent="0.2">
      <c r="A310"/>
    </row>
    <row r="311" spans="1:1" ht="21.75" customHeight="1" x14ac:dyDescent="0.2">
      <c r="A311"/>
    </row>
    <row r="312" spans="1:1" ht="21.75" customHeight="1" x14ac:dyDescent="0.2">
      <c r="A312"/>
    </row>
    <row r="313" spans="1:1" ht="21.75" customHeight="1" x14ac:dyDescent="0.2">
      <c r="A313"/>
    </row>
    <row r="314" spans="1:1" ht="21.75" customHeight="1" x14ac:dyDescent="0.2">
      <c r="A314"/>
    </row>
    <row r="315" spans="1:1" ht="21.75" customHeight="1" x14ac:dyDescent="0.2">
      <c r="A315"/>
    </row>
    <row r="316" spans="1:1" ht="21.75" customHeight="1" x14ac:dyDescent="0.2">
      <c r="A316"/>
    </row>
    <row r="317" spans="1:1" ht="21.75" customHeight="1" x14ac:dyDescent="0.2">
      <c r="A317"/>
    </row>
    <row r="318" spans="1:1" ht="21.75" customHeight="1" x14ac:dyDescent="0.2">
      <c r="A318"/>
    </row>
    <row r="319" spans="1:1" ht="21.75" customHeight="1" x14ac:dyDescent="0.2">
      <c r="A319"/>
    </row>
    <row r="320" spans="1:1" ht="21.75" customHeight="1" x14ac:dyDescent="0.2">
      <c r="A320"/>
    </row>
    <row r="321" spans="1:1" ht="21.75" customHeight="1" x14ac:dyDescent="0.2">
      <c r="A321"/>
    </row>
    <row r="322" spans="1:1" ht="21.75" customHeight="1" x14ac:dyDescent="0.2">
      <c r="A322"/>
    </row>
    <row r="323" spans="1:1" ht="21.75" customHeight="1" x14ac:dyDescent="0.2">
      <c r="A323"/>
    </row>
    <row r="324" spans="1:1" ht="21.75" customHeight="1" x14ac:dyDescent="0.2">
      <c r="A324"/>
    </row>
    <row r="325" spans="1:1" ht="21.75" customHeight="1" x14ac:dyDescent="0.2">
      <c r="A325"/>
    </row>
    <row r="326" spans="1:1" ht="21.75" customHeight="1" x14ac:dyDescent="0.2">
      <c r="A326"/>
    </row>
    <row r="327" spans="1:1" ht="21.75" customHeight="1" x14ac:dyDescent="0.2">
      <c r="A327"/>
    </row>
    <row r="328" spans="1:1" ht="21.75" customHeight="1" x14ac:dyDescent="0.2">
      <c r="A328"/>
    </row>
    <row r="329" spans="1:1" ht="21.75" customHeight="1" x14ac:dyDescent="0.2">
      <c r="A329"/>
    </row>
    <row r="330" spans="1:1" ht="21.75" customHeight="1" x14ac:dyDescent="0.2">
      <c r="A330"/>
    </row>
    <row r="331" spans="1:1" ht="21.75" customHeight="1" x14ac:dyDescent="0.2">
      <c r="A331"/>
    </row>
    <row r="332" spans="1:1" ht="21.75" customHeight="1" x14ac:dyDescent="0.2">
      <c r="A332"/>
    </row>
    <row r="333" spans="1:1" ht="21.75" customHeight="1" x14ac:dyDescent="0.2">
      <c r="A333"/>
    </row>
    <row r="334" spans="1:1" ht="21.75" customHeight="1" x14ac:dyDescent="0.2">
      <c r="A334"/>
    </row>
    <row r="335" spans="1:1" ht="21.75" customHeight="1" x14ac:dyDescent="0.2">
      <c r="A335"/>
    </row>
    <row r="336" spans="1:1" ht="21.75" customHeight="1" x14ac:dyDescent="0.2">
      <c r="A336"/>
    </row>
    <row r="337" spans="1:1" ht="21.75" customHeight="1" x14ac:dyDescent="0.2">
      <c r="A337"/>
    </row>
    <row r="338" spans="1:1" ht="21.75" customHeight="1" x14ac:dyDescent="0.2">
      <c r="A338"/>
    </row>
    <row r="339" spans="1:1" ht="21.75" customHeight="1" x14ac:dyDescent="0.2">
      <c r="A339"/>
    </row>
    <row r="340" spans="1:1" ht="21.75" customHeight="1" x14ac:dyDescent="0.2">
      <c r="A340"/>
    </row>
    <row r="341" spans="1:1" ht="21.75" customHeight="1" x14ac:dyDescent="0.2">
      <c r="A341"/>
    </row>
    <row r="342" spans="1:1" ht="21.75" customHeight="1" x14ac:dyDescent="0.2">
      <c r="A342"/>
    </row>
    <row r="343" spans="1:1" ht="21.75" customHeight="1" x14ac:dyDescent="0.2">
      <c r="A343"/>
    </row>
    <row r="344" spans="1:1" ht="21.75" customHeight="1" x14ac:dyDescent="0.2">
      <c r="A344"/>
    </row>
    <row r="345" spans="1:1" ht="21.75" customHeight="1" x14ac:dyDescent="0.2">
      <c r="A345"/>
    </row>
    <row r="346" spans="1:1" ht="21.75" customHeight="1" x14ac:dyDescent="0.2">
      <c r="A346"/>
    </row>
    <row r="347" spans="1:1" ht="21.75" customHeight="1" x14ac:dyDescent="0.2">
      <c r="A347"/>
    </row>
    <row r="348" spans="1:1" ht="21.75" customHeight="1" x14ac:dyDescent="0.2">
      <c r="A348"/>
    </row>
    <row r="349" spans="1:1" ht="21.75" customHeight="1" x14ac:dyDescent="0.2">
      <c r="A349"/>
    </row>
    <row r="350" spans="1:1" ht="21.75" customHeight="1" x14ac:dyDescent="0.2">
      <c r="A350"/>
    </row>
    <row r="351" spans="1:1" ht="21.75" customHeight="1" x14ac:dyDescent="0.2">
      <c r="A351"/>
    </row>
    <row r="352" spans="1:1" ht="21.75" customHeight="1" x14ac:dyDescent="0.2">
      <c r="A352"/>
    </row>
    <row r="353" spans="1:1" ht="21.75" customHeight="1" x14ac:dyDescent="0.2">
      <c r="A353"/>
    </row>
    <row r="354" spans="1:1" ht="21.75" customHeight="1" x14ac:dyDescent="0.2">
      <c r="A354"/>
    </row>
    <row r="355" spans="1:1" ht="21.75" customHeight="1" x14ac:dyDescent="0.2">
      <c r="A355"/>
    </row>
    <row r="356" spans="1:1" ht="21.75" customHeight="1" x14ac:dyDescent="0.2">
      <c r="A356"/>
    </row>
    <row r="357" spans="1:1" ht="21.75" customHeight="1" x14ac:dyDescent="0.2">
      <c r="A357"/>
    </row>
    <row r="358" spans="1:1" ht="21.75" customHeight="1" x14ac:dyDescent="0.2">
      <c r="A358"/>
    </row>
    <row r="359" spans="1:1" ht="21.75" customHeight="1" x14ac:dyDescent="0.2">
      <c r="A359"/>
    </row>
    <row r="360" spans="1:1" ht="21.75" customHeight="1" x14ac:dyDescent="0.2">
      <c r="A360"/>
    </row>
    <row r="361" spans="1:1" ht="21.75" customHeight="1" x14ac:dyDescent="0.2">
      <c r="A361"/>
    </row>
    <row r="362" spans="1:1" ht="21.75" customHeight="1" x14ac:dyDescent="0.2">
      <c r="A362"/>
    </row>
    <row r="363" spans="1:1" ht="21.75" customHeight="1" x14ac:dyDescent="0.2">
      <c r="A363"/>
    </row>
    <row r="364" spans="1:1" ht="21.75" customHeight="1" x14ac:dyDescent="0.2">
      <c r="A364"/>
    </row>
    <row r="365" spans="1:1" ht="21.75" customHeight="1" x14ac:dyDescent="0.2">
      <c r="A365"/>
    </row>
    <row r="366" spans="1:1" ht="21.75" customHeight="1" x14ac:dyDescent="0.2">
      <c r="A366"/>
    </row>
    <row r="367" spans="1:1" ht="21.75" customHeight="1" x14ac:dyDescent="0.2">
      <c r="A367"/>
    </row>
    <row r="368" spans="1:1" ht="21.75" customHeight="1" x14ac:dyDescent="0.2">
      <c r="A368"/>
    </row>
    <row r="369" spans="1:1" ht="21.75" customHeight="1" x14ac:dyDescent="0.2">
      <c r="A369"/>
    </row>
    <row r="370" spans="1:1" ht="21.75" customHeight="1" x14ac:dyDescent="0.2">
      <c r="A370"/>
    </row>
    <row r="371" spans="1:1" ht="21.75" customHeight="1" x14ac:dyDescent="0.2">
      <c r="A371"/>
    </row>
    <row r="372" spans="1:1" ht="21.75" customHeight="1" x14ac:dyDescent="0.2">
      <c r="A372"/>
    </row>
    <row r="373" spans="1:1" ht="21.75" customHeight="1" x14ac:dyDescent="0.2">
      <c r="A373"/>
    </row>
    <row r="374" spans="1:1" ht="21.75" customHeight="1" x14ac:dyDescent="0.2">
      <c r="A374"/>
    </row>
    <row r="375" spans="1:1" ht="21.75" customHeight="1" x14ac:dyDescent="0.2">
      <c r="A375"/>
    </row>
    <row r="376" spans="1:1" ht="21.75" customHeight="1" x14ac:dyDescent="0.2">
      <c r="A376"/>
    </row>
    <row r="377" spans="1:1" ht="21.75" customHeight="1" x14ac:dyDescent="0.2">
      <c r="A377"/>
    </row>
    <row r="378" spans="1:1" ht="21.75" customHeight="1" x14ac:dyDescent="0.2">
      <c r="A378"/>
    </row>
    <row r="379" spans="1:1" ht="21.75" customHeight="1" x14ac:dyDescent="0.2">
      <c r="A379"/>
    </row>
    <row r="380" spans="1:1" ht="21.75" customHeight="1" x14ac:dyDescent="0.2">
      <c r="A380"/>
    </row>
    <row r="381" spans="1:1" ht="21.75" customHeight="1" x14ac:dyDescent="0.2">
      <c r="A381"/>
    </row>
    <row r="382" spans="1:1" ht="21.75" customHeight="1" x14ac:dyDescent="0.2">
      <c r="A382"/>
    </row>
    <row r="383" spans="1:1" ht="21.75" customHeight="1" x14ac:dyDescent="0.2">
      <c r="A383"/>
    </row>
    <row r="384" spans="1:1" ht="21.75" customHeight="1" x14ac:dyDescent="0.2">
      <c r="A384"/>
    </row>
    <row r="385" spans="1:1" ht="21.75" customHeight="1" x14ac:dyDescent="0.2">
      <c r="A385"/>
    </row>
    <row r="386" spans="1:1" ht="21.75" customHeight="1" x14ac:dyDescent="0.2">
      <c r="A386"/>
    </row>
    <row r="387" spans="1:1" ht="21.75" customHeight="1" x14ac:dyDescent="0.2">
      <c r="A387"/>
    </row>
    <row r="388" spans="1:1" ht="21.75" customHeight="1" x14ac:dyDescent="0.2">
      <c r="A388"/>
    </row>
    <row r="389" spans="1:1" ht="21.75" customHeight="1" x14ac:dyDescent="0.2">
      <c r="A389"/>
    </row>
    <row r="390" spans="1:1" ht="21.75" customHeight="1" x14ac:dyDescent="0.2">
      <c r="A390"/>
    </row>
    <row r="391" spans="1:1" ht="21.75" customHeight="1" x14ac:dyDescent="0.2">
      <c r="A391"/>
    </row>
    <row r="392" spans="1:1" ht="21.75" customHeight="1" x14ac:dyDescent="0.2">
      <c r="A392"/>
    </row>
    <row r="393" spans="1:1" ht="21.75" customHeight="1" x14ac:dyDescent="0.2">
      <c r="A393"/>
    </row>
    <row r="394" spans="1:1" ht="21.75" customHeight="1" x14ac:dyDescent="0.2">
      <c r="A394"/>
    </row>
    <row r="395" spans="1:1" ht="21.75" customHeight="1" x14ac:dyDescent="0.2">
      <c r="A395"/>
    </row>
    <row r="396" spans="1:1" ht="21.75" customHeight="1" x14ac:dyDescent="0.2">
      <c r="A396"/>
    </row>
    <row r="397" spans="1:1" ht="21.75" customHeight="1" x14ac:dyDescent="0.2">
      <c r="A397"/>
    </row>
    <row r="398" spans="1:1" ht="21.75" customHeight="1" x14ac:dyDescent="0.2">
      <c r="A398"/>
    </row>
    <row r="399" spans="1:1" ht="21.75" customHeight="1" x14ac:dyDescent="0.2">
      <c r="A399"/>
    </row>
    <row r="400" spans="1:1" ht="21.75" customHeight="1" x14ac:dyDescent="0.2">
      <c r="A400"/>
    </row>
    <row r="401" spans="1:1" ht="21.75" customHeight="1" x14ac:dyDescent="0.2">
      <c r="A401"/>
    </row>
    <row r="402" spans="1:1" ht="21.75" customHeight="1" x14ac:dyDescent="0.2">
      <c r="A402"/>
    </row>
    <row r="403" spans="1:1" ht="21.75" customHeight="1" x14ac:dyDescent="0.2">
      <c r="A403"/>
    </row>
    <row r="404" spans="1:1" ht="21.75" customHeight="1" x14ac:dyDescent="0.2">
      <c r="A404"/>
    </row>
    <row r="405" spans="1:1" ht="21.75" customHeight="1" x14ac:dyDescent="0.2">
      <c r="A405"/>
    </row>
    <row r="406" spans="1:1" ht="21.75" customHeight="1" x14ac:dyDescent="0.2">
      <c r="A406"/>
    </row>
    <row r="407" spans="1:1" ht="21.75" customHeight="1" x14ac:dyDescent="0.2">
      <c r="A407"/>
    </row>
    <row r="408" spans="1:1" ht="21.75" customHeight="1" x14ac:dyDescent="0.2">
      <c r="A408"/>
    </row>
    <row r="409" spans="1:1" ht="21.75" customHeight="1" x14ac:dyDescent="0.2">
      <c r="A409"/>
    </row>
    <row r="410" spans="1:1" ht="21.75" customHeight="1" x14ac:dyDescent="0.2">
      <c r="A410"/>
    </row>
    <row r="411" spans="1:1" ht="21.75" customHeight="1" x14ac:dyDescent="0.2">
      <c r="A411"/>
    </row>
    <row r="412" spans="1:1" ht="21.75" customHeight="1" x14ac:dyDescent="0.2">
      <c r="A412"/>
    </row>
    <row r="413" spans="1:1" ht="21.75" customHeight="1" x14ac:dyDescent="0.2">
      <c r="A413"/>
    </row>
    <row r="414" spans="1:1" ht="21.75" customHeight="1" x14ac:dyDescent="0.2">
      <c r="A414"/>
    </row>
    <row r="415" spans="1:1" ht="21.75" customHeight="1" x14ac:dyDescent="0.2">
      <c r="A415"/>
    </row>
    <row r="416" spans="1:1" ht="21.75" customHeight="1" x14ac:dyDescent="0.2">
      <c r="A416"/>
    </row>
    <row r="417" spans="1:1" ht="21.75" customHeight="1" x14ac:dyDescent="0.2">
      <c r="A417"/>
    </row>
    <row r="418" spans="1:1" ht="21.75" customHeight="1" x14ac:dyDescent="0.2">
      <c r="A418"/>
    </row>
    <row r="419" spans="1:1" ht="21.75" customHeight="1" x14ac:dyDescent="0.2">
      <c r="A419"/>
    </row>
    <row r="420" spans="1:1" ht="21.75" customHeight="1" x14ac:dyDescent="0.2">
      <c r="A420"/>
    </row>
    <row r="421" spans="1:1" ht="21.75" customHeight="1" x14ac:dyDescent="0.2">
      <c r="A421"/>
    </row>
    <row r="422" spans="1:1" ht="21.75" customHeight="1" x14ac:dyDescent="0.2">
      <c r="A422"/>
    </row>
    <row r="423" spans="1:1" ht="21.75" customHeight="1" x14ac:dyDescent="0.2">
      <c r="A423"/>
    </row>
    <row r="424" spans="1:1" ht="21.75" customHeight="1" x14ac:dyDescent="0.2">
      <c r="A424"/>
    </row>
    <row r="425" spans="1:1" ht="21.75" customHeight="1" x14ac:dyDescent="0.2">
      <c r="A425"/>
    </row>
    <row r="426" spans="1:1" ht="21.75" customHeight="1" x14ac:dyDescent="0.2">
      <c r="A426"/>
    </row>
    <row r="427" spans="1:1" ht="21.75" customHeight="1" x14ac:dyDescent="0.2">
      <c r="A427"/>
    </row>
    <row r="428" spans="1:1" ht="21.75" customHeight="1" x14ac:dyDescent="0.2">
      <c r="A428"/>
    </row>
    <row r="429" spans="1:1" ht="21.75" customHeight="1" x14ac:dyDescent="0.2">
      <c r="A429"/>
    </row>
    <row r="430" spans="1:1" ht="21.75" customHeight="1" x14ac:dyDescent="0.2">
      <c r="A430"/>
    </row>
    <row r="431" spans="1:1" ht="21.75" customHeight="1" x14ac:dyDescent="0.2">
      <c r="A431"/>
    </row>
    <row r="432" spans="1:1" ht="21.75" customHeight="1" x14ac:dyDescent="0.2">
      <c r="A432"/>
    </row>
    <row r="433" spans="1:1" ht="21.75" customHeight="1" x14ac:dyDescent="0.2">
      <c r="A433"/>
    </row>
    <row r="434" spans="1:1" ht="21.75" customHeight="1" x14ac:dyDescent="0.2">
      <c r="A434"/>
    </row>
    <row r="435" spans="1:1" ht="21.75" customHeight="1" x14ac:dyDescent="0.2">
      <c r="A435"/>
    </row>
    <row r="436" spans="1:1" ht="21.75" customHeight="1" x14ac:dyDescent="0.2">
      <c r="A436"/>
    </row>
    <row r="437" spans="1:1" ht="21.75" customHeight="1" x14ac:dyDescent="0.2">
      <c r="A437"/>
    </row>
    <row r="438" spans="1:1" ht="21.75" customHeight="1" x14ac:dyDescent="0.2">
      <c r="A438"/>
    </row>
    <row r="439" spans="1:1" ht="21.75" customHeight="1" x14ac:dyDescent="0.2">
      <c r="A439"/>
    </row>
    <row r="440" spans="1:1" ht="21.75" customHeight="1" x14ac:dyDescent="0.2">
      <c r="A440"/>
    </row>
    <row r="441" spans="1:1" ht="21.75" customHeight="1" x14ac:dyDescent="0.2">
      <c r="A441"/>
    </row>
    <row r="442" spans="1:1" ht="21.75" customHeight="1" x14ac:dyDescent="0.2">
      <c r="A442"/>
    </row>
    <row r="443" spans="1:1" ht="21.75" customHeight="1" x14ac:dyDescent="0.2">
      <c r="A443"/>
    </row>
    <row r="444" spans="1:1" ht="21.75" customHeight="1" x14ac:dyDescent="0.2">
      <c r="A444"/>
    </row>
    <row r="445" spans="1:1" ht="21.75" customHeight="1" x14ac:dyDescent="0.2">
      <c r="A445"/>
    </row>
    <row r="446" spans="1:1" ht="21.75" customHeight="1" x14ac:dyDescent="0.2">
      <c r="A446"/>
    </row>
    <row r="447" spans="1:1" ht="21.75" customHeight="1" x14ac:dyDescent="0.2">
      <c r="A447"/>
    </row>
    <row r="448" spans="1:1" ht="21.75" customHeight="1" x14ac:dyDescent="0.2">
      <c r="A448"/>
    </row>
    <row r="449" spans="1:1" ht="21.75" customHeight="1" x14ac:dyDescent="0.2">
      <c r="A449"/>
    </row>
    <row r="450" spans="1:1" ht="21.75" customHeight="1" x14ac:dyDescent="0.2">
      <c r="A450"/>
    </row>
    <row r="451" spans="1:1" ht="21.75" customHeight="1" x14ac:dyDescent="0.2">
      <c r="A451"/>
    </row>
    <row r="452" spans="1:1" ht="21.75" customHeight="1" x14ac:dyDescent="0.2">
      <c r="A452"/>
    </row>
    <row r="453" spans="1:1" ht="21.75" customHeight="1" x14ac:dyDescent="0.2">
      <c r="A453"/>
    </row>
    <row r="454" spans="1:1" ht="21.75" customHeight="1" x14ac:dyDescent="0.2">
      <c r="A454"/>
    </row>
    <row r="455" spans="1:1" ht="21.75" customHeight="1" x14ac:dyDescent="0.2">
      <c r="A455"/>
    </row>
    <row r="456" spans="1:1" ht="21.75" customHeight="1" x14ac:dyDescent="0.2">
      <c r="A456"/>
    </row>
    <row r="457" spans="1:1" ht="21.75" customHeight="1" x14ac:dyDescent="0.2">
      <c r="A457"/>
    </row>
    <row r="458" spans="1:1" ht="21.75" customHeight="1" x14ac:dyDescent="0.2">
      <c r="A458"/>
    </row>
    <row r="459" spans="1:1" ht="21.75" customHeight="1" x14ac:dyDescent="0.2">
      <c r="A459"/>
    </row>
    <row r="460" spans="1:1" ht="21.75" customHeight="1" x14ac:dyDescent="0.2">
      <c r="A460"/>
    </row>
    <row r="461" spans="1:1" ht="21.75" customHeight="1" x14ac:dyDescent="0.2">
      <c r="A461"/>
    </row>
  </sheetData>
  <mergeCells count="4">
    <mergeCell ref="I23:P23"/>
    <mergeCell ref="I106:M106"/>
    <mergeCell ref="I153:M153"/>
    <mergeCell ref="I185:M18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Christakis S. Droussiotis</cp:lastModifiedBy>
  <dcterms:created xsi:type="dcterms:W3CDTF">2017-08-04T11:17:03Z</dcterms:created>
  <dcterms:modified xsi:type="dcterms:W3CDTF">2019-01-28T21:59:33Z</dcterms:modified>
</cp:coreProperties>
</file>