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ACTIVE LEARNING\Website templates\ACTIVE LEARNING\PART V - FINANCIAL MODELS\"/>
    </mc:Choice>
  </mc:AlternateContent>
  <xr:revisionPtr revIDLastSave="0" documentId="13_ncr:1_{BB909886-8B14-4616-B800-8C02455E63E3}" xr6:coauthVersionLast="45" xr6:coauthVersionMax="45" xr10:uidLastSave="{00000000-0000-0000-0000-000000000000}"/>
  <bookViews>
    <workbookView xWindow="-93" yWindow="-93" windowWidth="20306" windowHeight="12186" xr2:uid="{75959D52-584F-4218-85CA-3733F8DE4348}"/>
  </bookViews>
  <sheets>
    <sheet name="CF &amp; Ratio Analysis" sheetId="1" r:id="rId1"/>
    <sheet name="Work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2" l="1"/>
  <c r="D47" i="2"/>
  <c r="O28" i="2"/>
  <c r="U20" i="2"/>
  <c r="U19" i="2"/>
  <c r="U14" i="2"/>
  <c r="Z10" i="2"/>
  <c r="O3" i="2"/>
  <c r="N3" i="2"/>
  <c r="J3" i="2"/>
  <c r="J38" i="1"/>
  <c r="J36" i="1"/>
  <c r="J34" i="1"/>
  <c r="J32" i="1"/>
  <c r="J31" i="1"/>
  <c r="J30" i="1"/>
  <c r="J29" i="1"/>
  <c r="J26" i="1"/>
  <c r="J24" i="1"/>
  <c r="J23" i="1"/>
  <c r="J22" i="1"/>
  <c r="J19" i="1"/>
  <c r="J17" i="1"/>
  <c r="J15" i="1"/>
  <c r="J16" i="1"/>
  <c r="J14" i="1"/>
  <c r="J12" i="1"/>
  <c r="J13" i="1"/>
  <c r="J11" i="1"/>
  <c r="J8" i="1"/>
  <c r="J7" i="1"/>
  <c r="J6" i="1"/>
  <c r="J5" i="1"/>
  <c r="D72" i="1"/>
  <c r="D71" i="1"/>
  <c r="E74" i="1"/>
  <c r="E72" i="1"/>
  <c r="E71" i="1"/>
  <c r="E67" i="1"/>
  <c r="E68" i="1" s="1"/>
  <c r="D64" i="1"/>
  <c r="D63" i="1"/>
  <c r="D62" i="1"/>
  <c r="D61" i="1"/>
  <c r="D60" i="1"/>
  <c r="E64" i="1"/>
  <c r="E62" i="1"/>
  <c r="E61" i="1"/>
  <c r="E60" i="1"/>
  <c r="E56" i="1"/>
  <c r="E57" i="1" s="1"/>
  <c r="D55" i="1"/>
  <c r="D54" i="1"/>
  <c r="O3" i="1"/>
  <c r="N3" i="1"/>
  <c r="J3" i="1"/>
  <c r="E55" i="1"/>
  <c r="E54" i="1"/>
  <c r="D53" i="1"/>
  <c r="E53" i="1"/>
  <c r="E50" i="1"/>
  <c r="E47" i="1"/>
  <c r="D47" i="1"/>
  <c r="O28" i="1"/>
  <c r="O32" i="1" s="1"/>
  <c r="U14" i="1"/>
  <c r="U19" i="1" s="1"/>
  <c r="U20" i="1" s="1"/>
  <c r="Z10" i="1"/>
  <c r="O32" i="2" l="1"/>
  <c r="E63" i="1"/>
  <c r="O34" i="1"/>
  <c r="P34" i="1" s="1"/>
  <c r="O34" i="2" l="1"/>
  <c r="P34" i="2" s="1"/>
  <c r="O36" i="1"/>
  <c r="E73" i="1" s="1"/>
  <c r="O36" i="2" l="1"/>
</calcChain>
</file>

<file path=xl/sharedStrings.xml><?xml version="1.0" encoding="utf-8"?>
<sst xmlns="http://schemas.openxmlformats.org/spreadsheetml/2006/main" count="343" uniqueCount="156">
  <si>
    <t>Balance Sheet (000's)</t>
  </si>
  <si>
    <t>Cash Flow Statement (000's)</t>
  </si>
  <si>
    <t>Income Statement (000's)</t>
  </si>
  <si>
    <t>Current Assets</t>
  </si>
  <si>
    <t>Revenues by Geography</t>
  </si>
  <si>
    <t xml:space="preserve"> Cash</t>
  </si>
  <si>
    <t>Net Income</t>
  </si>
  <si>
    <t xml:space="preserve">  U.S.</t>
  </si>
  <si>
    <t>Cash flow</t>
  </si>
  <si>
    <t xml:space="preserve"> Accounts Receivable</t>
  </si>
  <si>
    <t xml:space="preserve">  Plus Depreciation</t>
  </si>
  <si>
    <t xml:space="preserve">  Europe</t>
  </si>
  <si>
    <t>If Asset UP</t>
  </si>
  <si>
    <t>Cash flow negative</t>
  </si>
  <si>
    <t xml:space="preserve"> Inventories</t>
  </si>
  <si>
    <t xml:space="preserve">  Deffered Taxes</t>
  </si>
  <si>
    <t xml:space="preserve">  Asia</t>
  </si>
  <si>
    <t>If Asset Dwn</t>
  </si>
  <si>
    <t>Cash flow positive</t>
  </si>
  <si>
    <t xml:space="preserve"> Prepaid Expenses</t>
  </si>
  <si>
    <t>Cash Income</t>
  </si>
  <si>
    <t>Total Revenue</t>
  </si>
  <si>
    <t>If Liab Up</t>
  </si>
  <si>
    <t>Lemonade Stand</t>
  </si>
  <si>
    <t>Sales</t>
  </si>
  <si>
    <t>Total Current Assets</t>
  </si>
  <si>
    <t>If Liab Dwn</t>
  </si>
  <si>
    <t>Expense</t>
  </si>
  <si>
    <t>Receivable</t>
  </si>
  <si>
    <t>Working Capital Activities</t>
  </si>
  <si>
    <t>Cost of Revenues by Geography</t>
  </si>
  <si>
    <t>If Equity Up</t>
  </si>
  <si>
    <t>Profit</t>
  </si>
  <si>
    <t xml:space="preserve">Cash </t>
  </si>
  <si>
    <t>Property and Equipment</t>
  </si>
  <si>
    <t xml:space="preserve">  Change in Accounts Receivable</t>
  </si>
  <si>
    <t>If Equity Dwn</t>
  </si>
  <si>
    <t xml:space="preserve">Water </t>
  </si>
  <si>
    <t xml:space="preserve"> Land</t>
  </si>
  <si>
    <t xml:space="preserve">  Change in Inventory</t>
  </si>
  <si>
    <t>Lemonade C</t>
  </si>
  <si>
    <t xml:space="preserve">Timing Differences </t>
  </si>
  <si>
    <t xml:space="preserve"> Building</t>
  </si>
  <si>
    <t xml:space="preserve">  Change in Prepaid Expenses</t>
  </si>
  <si>
    <t>box 100 cups</t>
  </si>
  <si>
    <t xml:space="preserve"> Furniture &amp; Equipment</t>
  </si>
  <si>
    <t xml:space="preserve">  Change in Accounts Payable</t>
  </si>
  <si>
    <t>Total Cost of Revenue</t>
  </si>
  <si>
    <t>Total Gross P&amp;E</t>
  </si>
  <si>
    <t xml:space="preserve">  Change in Accrued Income Taxes</t>
  </si>
  <si>
    <t>Less Accumulated Depreciaition</t>
  </si>
  <si>
    <t xml:space="preserve">  Change in Accrued Expenses</t>
  </si>
  <si>
    <t>Gross Profit</t>
  </si>
  <si>
    <t>$1x 100 cups</t>
  </si>
  <si>
    <t>Net P&amp;E</t>
  </si>
  <si>
    <t>Total Change in Working Capital</t>
  </si>
  <si>
    <t>MLO</t>
  </si>
  <si>
    <t>Operating Expenses</t>
  </si>
  <si>
    <t>SG&amp;A</t>
  </si>
  <si>
    <t>NI</t>
  </si>
  <si>
    <t>Long-Term Investments</t>
  </si>
  <si>
    <t>Operating Cash Flow (OCF)</t>
  </si>
  <si>
    <t xml:space="preserve"> Administrative &amp; General</t>
  </si>
  <si>
    <t>Expnse</t>
  </si>
  <si>
    <t xml:space="preserve"> timing diference</t>
  </si>
  <si>
    <t>Working Capital</t>
  </si>
  <si>
    <t xml:space="preserve"> Marketing Expenses</t>
  </si>
  <si>
    <t>Total Assets</t>
  </si>
  <si>
    <t>Investment Activities</t>
  </si>
  <si>
    <t xml:space="preserve"> Other Operating Expenses</t>
  </si>
  <si>
    <t>CF</t>
  </si>
  <si>
    <t xml:space="preserve">  Capital Expenditures</t>
  </si>
  <si>
    <t>Total Operating Expenses</t>
  </si>
  <si>
    <t>Liabilities and Owners Equity</t>
  </si>
  <si>
    <t xml:space="preserve">  Investments (Change)</t>
  </si>
  <si>
    <t>Total Investment Activities</t>
  </si>
  <si>
    <t>EBITDA</t>
  </si>
  <si>
    <t>Current Liabilities</t>
  </si>
  <si>
    <t xml:space="preserve"> Accounts Payable</t>
  </si>
  <si>
    <t>Cash Available Before Financing Activities</t>
  </si>
  <si>
    <t>Depreciation</t>
  </si>
  <si>
    <t xml:space="preserve"> Accrued Income Taxes</t>
  </si>
  <si>
    <t xml:space="preserve"> Accrued Expenses</t>
  </si>
  <si>
    <t>Financing Activities</t>
  </si>
  <si>
    <t>EBIT</t>
  </si>
  <si>
    <t xml:space="preserve"> Current Portion of Long Term Debt</t>
  </si>
  <si>
    <t xml:space="preserve">   ST Debt Payments</t>
  </si>
  <si>
    <t>Asset UP</t>
  </si>
  <si>
    <t>CF Negative</t>
  </si>
  <si>
    <t>Total Current Liabilities</t>
  </si>
  <si>
    <t xml:space="preserve">   LT Payments</t>
  </si>
  <si>
    <t>Interest Expense</t>
  </si>
  <si>
    <t>Asset Down</t>
  </si>
  <si>
    <t>CF Positive</t>
  </si>
  <si>
    <t xml:space="preserve">   Equity Contribution</t>
  </si>
  <si>
    <t>Liability UP</t>
  </si>
  <si>
    <t>Long-Term Debt:</t>
  </si>
  <si>
    <t>Total Financing Activities</t>
  </si>
  <si>
    <t>EBT</t>
  </si>
  <si>
    <t>Liability Down</t>
  </si>
  <si>
    <t>Equity UP</t>
  </si>
  <si>
    <t>Deferred Income Taxes</t>
  </si>
  <si>
    <t>Free Cash Flow</t>
  </si>
  <si>
    <t>Taxes</t>
  </si>
  <si>
    <t>cash taxes</t>
  </si>
  <si>
    <t>Equity Down</t>
  </si>
  <si>
    <t>Total Liabilties</t>
  </si>
  <si>
    <t>Beginning Cash</t>
  </si>
  <si>
    <t>Owners' Equity</t>
  </si>
  <si>
    <t>Ending Cash</t>
  </si>
  <si>
    <t xml:space="preserve"> Common Stock</t>
  </si>
  <si>
    <t xml:space="preserve"> Paid-in-Capital</t>
  </si>
  <si>
    <t xml:space="preserve"> Retained Earnings</t>
  </si>
  <si>
    <t>Total Owners' Equity</t>
  </si>
  <si>
    <t>Total Liabilities &amp; Owner's Equity</t>
  </si>
  <si>
    <t>Definition</t>
  </si>
  <si>
    <t>Trend Analysis Ratios</t>
  </si>
  <si>
    <t>Revenue Growth</t>
  </si>
  <si>
    <t xml:space="preserve">This Year's Revenue / Last Year's Revenue  - 1 </t>
  </si>
  <si>
    <t>Liquidity Ratios</t>
  </si>
  <si>
    <t xml:space="preserve"> Current Ratio </t>
  </si>
  <si>
    <t>CA/CL</t>
  </si>
  <si>
    <t xml:space="preserve"> Quick ratio</t>
  </si>
  <si>
    <t>(Cash + A/R) / CL</t>
  </si>
  <si>
    <t xml:space="preserve"> Cash ratio</t>
  </si>
  <si>
    <t>Cash / CL</t>
  </si>
  <si>
    <t xml:space="preserve"> Accounts Receivable Turnover (ART)</t>
  </si>
  <si>
    <t>Revenue/Avg AR</t>
  </si>
  <si>
    <t xml:space="preserve"> Accounts Receivable Days</t>
  </si>
  <si>
    <t>365 / ART</t>
  </si>
  <si>
    <t>Solvency Ratios</t>
  </si>
  <si>
    <t xml:space="preserve"> Debt/Equity Ratio</t>
  </si>
  <si>
    <t>LTD / Equity</t>
  </si>
  <si>
    <t xml:space="preserve"> LTD / Total Capitalization</t>
  </si>
  <si>
    <t>LTD / (LTD + Equity)</t>
  </si>
  <si>
    <t xml:space="preserve"> EBITDA / Interest (Coverage Ratio)</t>
  </si>
  <si>
    <t>EBITDA / Interest</t>
  </si>
  <si>
    <t xml:space="preserve"> EBIT / Interest</t>
  </si>
  <si>
    <t>EBIT / Interest</t>
  </si>
  <si>
    <t xml:space="preserve"> LTD / EBITDA (Leverage Ratio)</t>
  </si>
  <si>
    <t xml:space="preserve"> LTD / EBITDA</t>
  </si>
  <si>
    <t>Activity Ratios / Operating Ratios</t>
  </si>
  <si>
    <t xml:space="preserve"> Inventory Ratio (IR)</t>
  </si>
  <si>
    <t>Cost of Revenues/Avg Inventory</t>
  </si>
  <si>
    <t xml:space="preserve"> Inventory Ratio - Days</t>
  </si>
  <si>
    <t>365 / IR</t>
  </si>
  <si>
    <t>Profitability Ratios</t>
  </si>
  <si>
    <t>Gross Margin</t>
  </si>
  <si>
    <t>Gross Profit / Revenues</t>
  </si>
  <si>
    <t>EBITDA Margin</t>
  </si>
  <si>
    <t>EBITDA / Revenue</t>
  </si>
  <si>
    <t>Return on Assets (ROA)</t>
  </si>
  <si>
    <t>NI / Avg Assets</t>
  </si>
  <si>
    <t>Return on Equity (ROE)</t>
  </si>
  <si>
    <t>NI / Avg Equity</t>
  </si>
  <si>
    <t>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</si>
</sst>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0.00\x"/>
    <numFmt numFmtId="166" formatCode="0.000\x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2" xfId="0" applyFont="1" applyFill="1" applyBorder="1"/>
    <xf numFmtId="0" fontId="0" fillId="3" borderId="3" xfId="0" applyFill="1" applyBorder="1"/>
    <xf numFmtId="0" fontId="0" fillId="2" borderId="4" xfId="0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9" xfId="0" applyFont="1" applyFill="1" applyBorder="1" applyAlignment="1">
      <alignment horizontal="center"/>
    </xf>
    <xf numFmtId="0" fontId="3" fillId="4" borderId="10" xfId="0" applyFont="1" applyFill="1" applyBorder="1"/>
    <xf numFmtId="0" fontId="0" fillId="4" borderId="0" xfId="0" applyFill="1"/>
    <xf numFmtId="0" fontId="0" fillId="4" borderId="11" xfId="0" applyFill="1" applyBorder="1"/>
    <xf numFmtId="0" fontId="4" fillId="0" borderId="0" xfId="0" applyFont="1"/>
    <xf numFmtId="41" fontId="0" fillId="0" borderId="0" xfId="1" applyNumberFormat="1" applyFont="1" applyBorder="1"/>
    <xf numFmtId="0" fontId="0" fillId="0" borderId="10" xfId="0" applyBorder="1"/>
    <xf numFmtId="41" fontId="6" fillId="0" borderId="0" xfId="1" applyNumberFormat="1" applyFont="1" applyFill="1" applyBorder="1"/>
    <xf numFmtId="41" fontId="6" fillId="0" borderId="11" xfId="1" applyNumberFormat="1" applyFont="1" applyFill="1" applyBorder="1"/>
    <xf numFmtId="41" fontId="0" fillId="0" borderId="0" xfId="0" applyNumberFormat="1"/>
    <xf numFmtId="0" fontId="3" fillId="0" borderId="0" xfId="0" applyFont="1"/>
    <xf numFmtId="41" fontId="3" fillId="0" borderId="12" xfId="1" applyNumberFormat="1" applyFont="1" applyBorder="1"/>
    <xf numFmtId="0" fontId="0" fillId="4" borderId="10" xfId="0" applyFill="1" applyBorder="1"/>
    <xf numFmtId="41" fontId="6" fillId="4" borderId="0" xfId="1" applyNumberFormat="1" applyFont="1" applyFill="1" applyBorder="1"/>
    <xf numFmtId="41" fontId="6" fillId="4" borderId="11" xfId="1" applyNumberFormat="1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7" fillId="0" borderId="0" xfId="0" applyFont="1"/>
    <xf numFmtId="41" fontId="6" fillId="4" borderId="5" xfId="1" applyNumberFormat="1" applyFont="1" applyFill="1" applyBorder="1"/>
    <xf numFmtId="41" fontId="6" fillId="4" borderId="6" xfId="1" applyNumberFormat="1" applyFont="1" applyFill="1" applyBorder="1"/>
    <xf numFmtId="41" fontId="6" fillId="0" borderId="5" xfId="1" applyNumberFormat="1" applyFont="1" applyFill="1" applyBorder="1"/>
    <xf numFmtId="41" fontId="6" fillId="0" borderId="6" xfId="1" applyNumberFormat="1" applyFont="1" applyFill="1" applyBorder="1"/>
    <xf numFmtId="41" fontId="3" fillId="0" borderId="18" xfId="1" applyNumberFormat="1" applyFont="1" applyBorder="1"/>
    <xf numFmtId="41" fontId="0" fillId="4" borderId="0" xfId="1" applyNumberFormat="1" applyFont="1" applyFill="1" applyBorder="1"/>
    <xf numFmtId="41" fontId="0" fillId="4" borderId="11" xfId="1" applyNumberFormat="1" applyFont="1" applyFill="1" applyBorder="1"/>
    <xf numFmtId="41" fontId="5" fillId="0" borderId="0" xfId="1" applyNumberFormat="1" applyFont="1" applyFill="1" applyBorder="1"/>
    <xf numFmtId="41" fontId="5" fillId="0" borderId="11" xfId="1" applyNumberFormat="1" applyFont="1" applyFill="1" applyBorder="1"/>
    <xf numFmtId="41" fontId="0" fillId="0" borderId="0" xfId="1" applyNumberFormat="1" applyFont="1" applyFill="1" applyBorder="1"/>
    <xf numFmtId="41" fontId="3" fillId="0" borderId="0" xfId="1" applyNumberFormat="1" applyFont="1" applyFill="1" applyBorder="1"/>
    <xf numFmtId="6" fontId="0" fillId="0" borderId="0" xfId="0" applyNumberFormat="1"/>
    <xf numFmtId="0" fontId="3" fillId="0" borderId="10" xfId="0" applyFont="1" applyBorder="1"/>
    <xf numFmtId="0" fontId="0" fillId="0" borderId="19" xfId="0" applyBorder="1"/>
    <xf numFmtId="0" fontId="0" fillId="0" borderId="5" xfId="0" applyBorder="1"/>
    <xf numFmtId="0" fontId="0" fillId="0" borderId="20" xfId="0" applyBorder="1"/>
    <xf numFmtId="41" fontId="5" fillId="0" borderId="6" xfId="1" applyNumberFormat="1" applyFont="1" applyFill="1" applyBorder="1"/>
    <xf numFmtId="0" fontId="0" fillId="0" borderId="0" xfId="0" quotePrefix="1"/>
    <xf numFmtId="41" fontId="3" fillId="0" borderId="12" xfId="1" applyNumberFormat="1" applyFont="1" applyFill="1" applyBorder="1"/>
    <xf numFmtId="41" fontId="3" fillId="0" borderId="18" xfId="1" applyNumberFormat="1" applyFont="1" applyFill="1" applyBorder="1"/>
    <xf numFmtId="41" fontId="5" fillId="0" borderId="21" xfId="1" applyNumberFormat="1" applyFont="1" applyFill="1" applyBorder="1"/>
    <xf numFmtId="41" fontId="5" fillId="0" borderId="22" xfId="1" applyNumberFormat="1" applyFont="1" applyFill="1" applyBorder="1"/>
    <xf numFmtId="41" fontId="0" fillId="4" borderId="5" xfId="1" applyNumberFormat="1" applyFont="1" applyFill="1" applyBorder="1"/>
    <xf numFmtId="41" fontId="0" fillId="4" borderId="6" xfId="1" applyNumberFormat="1" applyFont="1" applyFill="1" applyBorder="1"/>
    <xf numFmtId="41" fontId="8" fillId="4" borderId="11" xfId="1" applyNumberFormat="1" applyFont="1" applyFill="1" applyBorder="1"/>
    <xf numFmtId="9" fontId="0" fillId="4" borderId="0" xfId="2" applyFont="1" applyFill="1" applyBorder="1"/>
    <xf numFmtId="41" fontId="5" fillId="0" borderId="5" xfId="1" applyNumberFormat="1" applyFont="1" applyFill="1" applyBorder="1"/>
    <xf numFmtId="41" fontId="0" fillId="4" borderId="21" xfId="1" applyNumberFormat="1" applyFont="1" applyFill="1" applyBorder="1"/>
    <xf numFmtId="41" fontId="0" fillId="4" borderId="22" xfId="1" applyNumberFormat="1" applyFont="1" applyFill="1" applyBorder="1"/>
    <xf numFmtId="0" fontId="0" fillId="5" borderId="10" xfId="0" applyFill="1" applyBorder="1"/>
    <xf numFmtId="41" fontId="5" fillId="5" borderId="0" xfId="1" applyNumberFormat="1" applyFont="1" applyFill="1" applyBorder="1"/>
    <xf numFmtId="41" fontId="5" fillId="5" borderId="11" xfId="1" applyNumberFormat="1" applyFont="1" applyFill="1" applyBorder="1"/>
    <xf numFmtId="0" fontId="0" fillId="4" borderId="7" xfId="0" applyFill="1" applyBorder="1"/>
    <xf numFmtId="41" fontId="0" fillId="4" borderId="8" xfId="1" applyNumberFormat="1" applyFont="1" applyFill="1" applyBorder="1"/>
    <xf numFmtId="41" fontId="0" fillId="4" borderId="9" xfId="1" applyNumberFormat="1" applyFont="1" applyFill="1" applyBorder="1"/>
    <xf numFmtId="0" fontId="0" fillId="4" borderId="8" xfId="0" applyFill="1" applyBorder="1"/>
    <xf numFmtId="0" fontId="0" fillId="4" borderId="9" xfId="0" applyFill="1" applyBorder="1"/>
    <xf numFmtId="0" fontId="0" fillId="0" borderId="0" xfId="0" applyFill="1"/>
    <xf numFmtId="0" fontId="3" fillId="0" borderId="0" xfId="0" applyFont="1" applyFill="1"/>
    <xf numFmtId="41" fontId="0" fillId="0" borderId="0" xfId="0" applyNumberFormat="1" applyFill="1"/>
    <xf numFmtId="0" fontId="2" fillId="0" borderId="0" xfId="0" applyFont="1"/>
    <xf numFmtId="0" fontId="3" fillId="6" borderId="5" xfId="0" applyFont="1" applyFill="1" applyBorder="1" applyAlignment="1">
      <alignment horizontal="right"/>
    </xf>
    <xf numFmtId="41" fontId="3" fillId="6" borderId="5" xfId="1" applyNumberFormat="1" applyFont="1" applyFill="1" applyBorder="1"/>
    <xf numFmtId="0" fontId="9" fillId="0" borderId="0" xfId="0" applyFont="1"/>
    <xf numFmtId="43" fontId="7" fillId="0" borderId="0" xfId="1" applyFont="1" applyBorder="1"/>
    <xf numFmtId="41" fontId="7" fillId="0" borderId="0" xfId="1" applyNumberFormat="1" applyFont="1" applyBorder="1"/>
    <xf numFmtId="164" fontId="7" fillId="0" borderId="0" xfId="2" applyNumberFormat="1" applyFont="1" applyBorder="1"/>
    <xf numFmtId="43" fontId="10" fillId="0" borderId="0" xfId="1" applyFont="1" applyBorder="1"/>
    <xf numFmtId="0" fontId="10" fillId="0" borderId="0" xfId="0" applyFont="1"/>
    <xf numFmtId="41" fontId="10" fillId="0" borderId="0" xfId="1" applyNumberFormat="1" applyFont="1" applyBorder="1"/>
    <xf numFmtId="164" fontId="10" fillId="0" borderId="0" xfId="2" applyNumberFormat="1" applyFont="1" applyBorder="1"/>
    <xf numFmtId="165" fontId="7" fillId="0" borderId="0" xfId="1" applyNumberFormat="1" applyFont="1" applyBorder="1"/>
    <xf numFmtId="165" fontId="7" fillId="0" borderId="0" xfId="0" applyNumberFormat="1" applyFont="1"/>
    <xf numFmtId="41" fontId="7" fillId="0" borderId="0" xfId="1" quotePrefix="1" applyNumberFormat="1" applyFont="1" applyBorder="1"/>
    <xf numFmtId="165" fontId="10" fillId="0" borderId="0" xfId="1" applyNumberFormat="1" applyFont="1" applyBorder="1"/>
    <xf numFmtId="165" fontId="10" fillId="0" borderId="0" xfId="0" applyNumberFormat="1" applyFont="1"/>
    <xf numFmtId="41" fontId="10" fillId="0" borderId="0" xfId="1" quotePrefix="1" applyNumberFormat="1" applyFont="1" applyBorder="1"/>
    <xf numFmtId="166" fontId="7" fillId="0" borderId="0" xfId="1" applyNumberFormat="1" applyFont="1" applyBorder="1"/>
    <xf numFmtId="166" fontId="7" fillId="0" borderId="0" xfId="0" applyNumberFormat="1" applyFont="1"/>
    <xf numFmtId="43" fontId="3" fillId="0" borderId="0" xfId="1" applyFont="1" applyBorder="1"/>
    <xf numFmtId="165" fontId="3" fillId="0" borderId="0" xfId="1" applyNumberFormat="1" applyFont="1" applyBorder="1"/>
    <xf numFmtId="165" fontId="3" fillId="0" borderId="0" xfId="0" applyNumberFormat="1" applyFont="1"/>
    <xf numFmtId="166" fontId="10" fillId="0" borderId="0" xfId="1" applyNumberFormat="1" applyFont="1" applyBorder="1"/>
    <xf numFmtId="166" fontId="10" fillId="0" borderId="0" xfId="0" applyNumberFormat="1" applyFont="1"/>
    <xf numFmtId="164" fontId="7" fillId="0" borderId="0" xfId="2" applyNumberFormat="1" applyFont="1"/>
    <xf numFmtId="1" fontId="7" fillId="0" borderId="0" xfId="0" applyNumberFormat="1" applyFont="1"/>
    <xf numFmtId="43" fontId="10" fillId="0" borderId="0" xfId="0" applyNumberFormat="1" applyFont="1"/>
    <xf numFmtId="164" fontId="7" fillId="0" borderId="12" xfId="2" applyNumberFormat="1" applyFont="1" applyBorder="1"/>
    <xf numFmtId="165" fontId="7" fillId="0" borderId="12" xfId="0" applyNumberFormat="1" applyFont="1" applyBorder="1"/>
    <xf numFmtId="165" fontId="10" fillId="0" borderId="12" xfId="0" applyNumberFormat="1" applyFont="1" applyBorder="1"/>
    <xf numFmtId="166" fontId="7" fillId="0" borderId="12" xfId="0" applyNumberFormat="1" applyFont="1" applyBorder="1"/>
    <xf numFmtId="1" fontId="7" fillId="0" borderId="12" xfId="0" applyNumberFormat="1" applyFont="1" applyBorder="1"/>
    <xf numFmtId="43" fontId="10" fillId="0" borderId="12" xfId="0" applyNumberFormat="1" applyFont="1" applyBorder="1"/>
    <xf numFmtId="165" fontId="3" fillId="0" borderId="12" xfId="0" applyNumberFormat="1" applyFont="1" applyBorder="1"/>
    <xf numFmtId="0" fontId="10" fillId="0" borderId="0" xfId="0" applyFont="1" applyBorder="1"/>
    <xf numFmtId="0" fontId="7" fillId="0" borderId="0" xfId="0" applyFont="1" applyBorder="1"/>
    <xf numFmtId="166" fontId="10" fillId="0" borderId="0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DF520-419A-4535-A802-D313315CFA3C}">
  <dimension ref="A1:AC75"/>
  <sheetViews>
    <sheetView tabSelected="1" workbookViewId="0">
      <selection activeCell="H12" sqref="H12"/>
    </sheetView>
  </sheetViews>
  <sheetFormatPr defaultRowHeight="14.35" x14ac:dyDescent="0.5"/>
  <cols>
    <col min="1" max="1" width="2.76171875" customWidth="1"/>
    <col min="2" max="2" width="30.5859375" customWidth="1"/>
    <col min="3" max="3" width="2.5859375" customWidth="1"/>
    <col min="4" max="5" width="12.29296875" customWidth="1"/>
    <col min="6" max="6" width="2.46875" customWidth="1"/>
    <col min="7" max="7" width="20.17578125" customWidth="1"/>
    <col min="9" max="9" width="4.64453125" customWidth="1"/>
    <col min="10" max="10" width="11.41015625" customWidth="1"/>
    <col min="11" max="11" width="2.8203125" customWidth="1"/>
    <col min="12" max="12" width="26.9375" customWidth="1"/>
    <col min="13" max="13" width="2.5859375" customWidth="1"/>
    <col min="14" max="15" width="12.8203125" customWidth="1"/>
    <col min="17" max="17" width="11.9375" customWidth="1"/>
    <col min="20" max="20" width="11.3515625" customWidth="1"/>
    <col min="257" max="257" width="2.76171875" customWidth="1"/>
    <col min="258" max="258" width="24.46875" customWidth="1"/>
    <col min="259" max="259" width="2.5859375" customWidth="1"/>
    <col min="260" max="261" width="12.29296875" customWidth="1"/>
    <col min="262" max="262" width="8.703125" customWidth="1"/>
    <col min="263" max="263" width="20.17578125" customWidth="1"/>
    <col min="265" max="265" width="4.64453125" customWidth="1"/>
    <col min="266" max="266" width="11.41015625" customWidth="1"/>
    <col min="267" max="267" width="3.46875" customWidth="1"/>
    <col min="268" max="268" width="26.9375" customWidth="1"/>
    <col min="269" max="269" width="2.5859375" customWidth="1"/>
    <col min="270" max="271" width="12.8203125" customWidth="1"/>
    <col min="273" max="273" width="11.9375" customWidth="1"/>
    <col min="276" max="276" width="11.3515625" customWidth="1"/>
    <col min="513" max="513" width="2.76171875" customWidth="1"/>
    <col min="514" max="514" width="24.46875" customWidth="1"/>
    <col min="515" max="515" width="2.5859375" customWidth="1"/>
    <col min="516" max="517" width="12.29296875" customWidth="1"/>
    <col min="518" max="518" width="8.703125" customWidth="1"/>
    <col min="519" max="519" width="20.17578125" customWidth="1"/>
    <col min="521" max="521" width="4.64453125" customWidth="1"/>
    <col min="522" max="522" width="11.41015625" customWidth="1"/>
    <col min="523" max="523" width="3.46875" customWidth="1"/>
    <col min="524" max="524" width="26.9375" customWidth="1"/>
    <col min="525" max="525" width="2.5859375" customWidth="1"/>
    <col min="526" max="527" width="12.8203125" customWidth="1"/>
    <col min="529" max="529" width="11.9375" customWidth="1"/>
    <col min="532" max="532" width="11.3515625" customWidth="1"/>
    <col min="769" max="769" width="2.76171875" customWidth="1"/>
    <col min="770" max="770" width="24.46875" customWidth="1"/>
    <col min="771" max="771" width="2.5859375" customWidth="1"/>
    <col min="772" max="773" width="12.29296875" customWidth="1"/>
    <col min="774" max="774" width="8.703125" customWidth="1"/>
    <col min="775" max="775" width="20.17578125" customWidth="1"/>
    <col min="777" max="777" width="4.64453125" customWidth="1"/>
    <col min="778" max="778" width="11.41015625" customWidth="1"/>
    <col min="779" max="779" width="3.46875" customWidth="1"/>
    <col min="780" max="780" width="26.9375" customWidth="1"/>
    <col min="781" max="781" width="2.5859375" customWidth="1"/>
    <col min="782" max="783" width="12.8203125" customWidth="1"/>
    <col min="785" max="785" width="11.9375" customWidth="1"/>
    <col min="788" max="788" width="11.3515625" customWidth="1"/>
    <col min="1025" max="1025" width="2.76171875" customWidth="1"/>
    <col min="1026" max="1026" width="24.46875" customWidth="1"/>
    <col min="1027" max="1027" width="2.5859375" customWidth="1"/>
    <col min="1028" max="1029" width="12.29296875" customWidth="1"/>
    <col min="1030" max="1030" width="8.703125" customWidth="1"/>
    <col min="1031" max="1031" width="20.17578125" customWidth="1"/>
    <col min="1033" max="1033" width="4.64453125" customWidth="1"/>
    <col min="1034" max="1034" width="11.41015625" customWidth="1"/>
    <col min="1035" max="1035" width="3.46875" customWidth="1"/>
    <col min="1036" max="1036" width="26.9375" customWidth="1"/>
    <col min="1037" max="1037" width="2.5859375" customWidth="1"/>
    <col min="1038" max="1039" width="12.8203125" customWidth="1"/>
    <col min="1041" max="1041" width="11.9375" customWidth="1"/>
    <col min="1044" max="1044" width="11.3515625" customWidth="1"/>
    <col min="1281" max="1281" width="2.76171875" customWidth="1"/>
    <col min="1282" max="1282" width="24.46875" customWidth="1"/>
    <col min="1283" max="1283" width="2.5859375" customWidth="1"/>
    <col min="1284" max="1285" width="12.29296875" customWidth="1"/>
    <col min="1286" max="1286" width="8.703125" customWidth="1"/>
    <col min="1287" max="1287" width="20.17578125" customWidth="1"/>
    <col min="1289" max="1289" width="4.64453125" customWidth="1"/>
    <col min="1290" max="1290" width="11.41015625" customWidth="1"/>
    <col min="1291" max="1291" width="3.46875" customWidth="1"/>
    <col min="1292" max="1292" width="26.9375" customWidth="1"/>
    <col min="1293" max="1293" width="2.5859375" customWidth="1"/>
    <col min="1294" max="1295" width="12.8203125" customWidth="1"/>
    <col min="1297" max="1297" width="11.9375" customWidth="1"/>
    <col min="1300" max="1300" width="11.3515625" customWidth="1"/>
    <col min="1537" max="1537" width="2.76171875" customWidth="1"/>
    <col min="1538" max="1538" width="24.46875" customWidth="1"/>
    <col min="1539" max="1539" width="2.5859375" customWidth="1"/>
    <col min="1540" max="1541" width="12.29296875" customWidth="1"/>
    <col min="1542" max="1542" width="8.703125" customWidth="1"/>
    <col min="1543" max="1543" width="20.17578125" customWidth="1"/>
    <col min="1545" max="1545" width="4.64453125" customWidth="1"/>
    <col min="1546" max="1546" width="11.41015625" customWidth="1"/>
    <col min="1547" max="1547" width="3.46875" customWidth="1"/>
    <col min="1548" max="1548" width="26.9375" customWidth="1"/>
    <col min="1549" max="1549" width="2.5859375" customWidth="1"/>
    <col min="1550" max="1551" width="12.8203125" customWidth="1"/>
    <col min="1553" max="1553" width="11.9375" customWidth="1"/>
    <col min="1556" max="1556" width="11.3515625" customWidth="1"/>
    <col min="1793" max="1793" width="2.76171875" customWidth="1"/>
    <col min="1794" max="1794" width="24.46875" customWidth="1"/>
    <col min="1795" max="1795" width="2.5859375" customWidth="1"/>
    <col min="1796" max="1797" width="12.29296875" customWidth="1"/>
    <col min="1798" max="1798" width="8.703125" customWidth="1"/>
    <col min="1799" max="1799" width="20.17578125" customWidth="1"/>
    <col min="1801" max="1801" width="4.64453125" customWidth="1"/>
    <col min="1802" max="1802" width="11.41015625" customWidth="1"/>
    <col min="1803" max="1803" width="3.46875" customWidth="1"/>
    <col min="1804" max="1804" width="26.9375" customWidth="1"/>
    <col min="1805" max="1805" width="2.5859375" customWidth="1"/>
    <col min="1806" max="1807" width="12.8203125" customWidth="1"/>
    <col min="1809" max="1809" width="11.9375" customWidth="1"/>
    <col min="1812" max="1812" width="11.3515625" customWidth="1"/>
    <col min="2049" max="2049" width="2.76171875" customWidth="1"/>
    <col min="2050" max="2050" width="24.46875" customWidth="1"/>
    <col min="2051" max="2051" width="2.5859375" customWidth="1"/>
    <col min="2052" max="2053" width="12.29296875" customWidth="1"/>
    <col min="2054" max="2054" width="8.703125" customWidth="1"/>
    <col min="2055" max="2055" width="20.17578125" customWidth="1"/>
    <col min="2057" max="2057" width="4.64453125" customWidth="1"/>
    <col min="2058" max="2058" width="11.41015625" customWidth="1"/>
    <col min="2059" max="2059" width="3.46875" customWidth="1"/>
    <col min="2060" max="2060" width="26.9375" customWidth="1"/>
    <col min="2061" max="2061" width="2.5859375" customWidth="1"/>
    <col min="2062" max="2063" width="12.8203125" customWidth="1"/>
    <col min="2065" max="2065" width="11.9375" customWidth="1"/>
    <col min="2068" max="2068" width="11.3515625" customWidth="1"/>
    <col min="2305" max="2305" width="2.76171875" customWidth="1"/>
    <col min="2306" max="2306" width="24.46875" customWidth="1"/>
    <col min="2307" max="2307" width="2.5859375" customWidth="1"/>
    <col min="2308" max="2309" width="12.29296875" customWidth="1"/>
    <col min="2310" max="2310" width="8.703125" customWidth="1"/>
    <col min="2311" max="2311" width="20.17578125" customWidth="1"/>
    <col min="2313" max="2313" width="4.64453125" customWidth="1"/>
    <col min="2314" max="2314" width="11.41015625" customWidth="1"/>
    <col min="2315" max="2315" width="3.46875" customWidth="1"/>
    <col min="2316" max="2316" width="26.9375" customWidth="1"/>
    <col min="2317" max="2317" width="2.5859375" customWidth="1"/>
    <col min="2318" max="2319" width="12.8203125" customWidth="1"/>
    <col min="2321" max="2321" width="11.9375" customWidth="1"/>
    <col min="2324" max="2324" width="11.3515625" customWidth="1"/>
    <col min="2561" max="2561" width="2.76171875" customWidth="1"/>
    <col min="2562" max="2562" width="24.46875" customWidth="1"/>
    <col min="2563" max="2563" width="2.5859375" customWidth="1"/>
    <col min="2564" max="2565" width="12.29296875" customWidth="1"/>
    <col min="2566" max="2566" width="8.703125" customWidth="1"/>
    <col min="2567" max="2567" width="20.17578125" customWidth="1"/>
    <col min="2569" max="2569" width="4.64453125" customWidth="1"/>
    <col min="2570" max="2570" width="11.41015625" customWidth="1"/>
    <col min="2571" max="2571" width="3.46875" customWidth="1"/>
    <col min="2572" max="2572" width="26.9375" customWidth="1"/>
    <col min="2573" max="2573" width="2.5859375" customWidth="1"/>
    <col min="2574" max="2575" width="12.8203125" customWidth="1"/>
    <col min="2577" max="2577" width="11.9375" customWidth="1"/>
    <col min="2580" max="2580" width="11.3515625" customWidth="1"/>
    <col min="2817" max="2817" width="2.76171875" customWidth="1"/>
    <col min="2818" max="2818" width="24.46875" customWidth="1"/>
    <col min="2819" max="2819" width="2.5859375" customWidth="1"/>
    <col min="2820" max="2821" width="12.29296875" customWidth="1"/>
    <col min="2822" max="2822" width="8.703125" customWidth="1"/>
    <col min="2823" max="2823" width="20.17578125" customWidth="1"/>
    <col min="2825" max="2825" width="4.64453125" customWidth="1"/>
    <col min="2826" max="2826" width="11.41015625" customWidth="1"/>
    <col min="2827" max="2827" width="3.46875" customWidth="1"/>
    <col min="2828" max="2828" width="26.9375" customWidth="1"/>
    <col min="2829" max="2829" width="2.5859375" customWidth="1"/>
    <col min="2830" max="2831" width="12.8203125" customWidth="1"/>
    <col min="2833" max="2833" width="11.9375" customWidth="1"/>
    <col min="2836" max="2836" width="11.3515625" customWidth="1"/>
    <col min="3073" max="3073" width="2.76171875" customWidth="1"/>
    <col min="3074" max="3074" width="24.46875" customWidth="1"/>
    <col min="3075" max="3075" width="2.5859375" customWidth="1"/>
    <col min="3076" max="3077" width="12.29296875" customWidth="1"/>
    <col min="3078" max="3078" width="8.703125" customWidth="1"/>
    <col min="3079" max="3079" width="20.17578125" customWidth="1"/>
    <col min="3081" max="3081" width="4.64453125" customWidth="1"/>
    <col min="3082" max="3082" width="11.41015625" customWidth="1"/>
    <col min="3083" max="3083" width="3.46875" customWidth="1"/>
    <col min="3084" max="3084" width="26.9375" customWidth="1"/>
    <col min="3085" max="3085" width="2.5859375" customWidth="1"/>
    <col min="3086" max="3087" width="12.8203125" customWidth="1"/>
    <col min="3089" max="3089" width="11.9375" customWidth="1"/>
    <col min="3092" max="3092" width="11.3515625" customWidth="1"/>
    <col min="3329" max="3329" width="2.76171875" customWidth="1"/>
    <col min="3330" max="3330" width="24.46875" customWidth="1"/>
    <col min="3331" max="3331" width="2.5859375" customWidth="1"/>
    <col min="3332" max="3333" width="12.29296875" customWidth="1"/>
    <col min="3334" max="3334" width="8.703125" customWidth="1"/>
    <col min="3335" max="3335" width="20.17578125" customWidth="1"/>
    <col min="3337" max="3337" width="4.64453125" customWidth="1"/>
    <col min="3338" max="3338" width="11.41015625" customWidth="1"/>
    <col min="3339" max="3339" width="3.46875" customWidth="1"/>
    <col min="3340" max="3340" width="26.9375" customWidth="1"/>
    <col min="3341" max="3341" width="2.5859375" customWidth="1"/>
    <col min="3342" max="3343" width="12.8203125" customWidth="1"/>
    <col min="3345" max="3345" width="11.9375" customWidth="1"/>
    <col min="3348" max="3348" width="11.3515625" customWidth="1"/>
    <col min="3585" max="3585" width="2.76171875" customWidth="1"/>
    <col min="3586" max="3586" width="24.46875" customWidth="1"/>
    <col min="3587" max="3587" width="2.5859375" customWidth="1"/>
    <col min="3588" max="3589" width="12.29296875" customWidth="1"/>
    <col min="3590" max="3590" width="8.703125" customWidth="1"/>
    <col min="3591" max="3591" width="20.17578125" customWidth="1"/>
    <col min="3593" max="3593" width="4.64453125" customWidth="1"/>
    <col min="3594" max="3594" width="11.41015625" customWidth="1"/>
    <col min="3595" max="3595" width="3.46875" customWidth="1"/>
    <col min="3596" max="3596" width="26.9375" customWidth="1"/>
    <col min="3597" max="3597" width="2.5859375" customWidth="1"/>
    <col min="3598" max="3599" width="12.8203125" customWidth="1"/>
    <col min="3601" max="3601" width="11.9375" customWidth="1"/>
    <col min="3604" max="3604" width="11.3515625" customWidth="1"/>
    <col min="3841" max="3841" width="2.76171875" customWidth="1"/>
    <col min="3842" max="3842" width="24.46875" customWidth="1"/>
    <col min="3843" max="3843" width="2.5859375" customWidth="1"/>
    <col min="3844" max="3845" width="12.29296875" customWidth="1"/>
    <col min="3846" max="3846" width="8.703125" customWidth="1"/>
    <col min="3847" max="3847" width="20.17578125" customWidth="1"/>
    <col min="3849" max="3849" width="4.64453125" customWidth="1"/>
    <col min="3850" max="3850" width="11.41015625" customWidth="1"/>
    <col min="3851" max="3851" width="3.46875" customWidth="1"/>
    <col min="3852" max="3852" width="26.9375" customWidth="1"/>
    <col min="3853" max="3853" width="2.5859375" customWidth="1"/>
    <col min="3854" max="3855" width="12.8203125" customWidth="1"/>
    <col min="3857" max="3857" width="11.9375" customWidth="1"/>
    <col min="3860" max="3860" width="11.3515625" customWidth="1"/>
    <col min="4097" max="4097" width="2.76171875" customWidth="1"/>
    <col min="4098" max="4098" width="24.46875" customWidth="1"/>
    <col min="4099" max="4099" width="2.5859375" customWidth="1"/>
    <col min="4100" max="4101" width="12.29296875" customWidth="1"/>
    <col min="4102" max="4102" width="8.703125" customWidth="1"/>
    <col min="4103" max="4103" width="20.17578125" customWidth="1"/>
    <col min="4105" max="4105" width="4.64453125" customWidth="1"/>
    <col min="4106" max="4106" width="11.41015625" customWidth="1"/>
    <col min="4107" max="4107" width="3.46875" customWidth="1"/>
    <col min="4108" max="4108" width="26.9375" customWidth="1"/>
    <col min="4109" max="4109" width="2.5859375" customWidth="1"/>
    <col min="4110" max="4111" width="12.8203125" customWidth="1"/>
    <col min="4113" max="4113" width="11.9375" customWidth="1"/>
    <col min="4116" max="4116" width="11.3515625" customWidth="1"/>
    <col min="4353" max="4353" width="2.76171875" customWidth="1"/>
    <col min="4354" max="4354" width="24.46875" customWidth="1"/>
    <col min="4355" max="4355" width="2.5859375" customWidth="1"/>
    <col min="4356" max="4357" width="12.29296875" customWidth="1"/>
    <col min="4358" max="4358" width="8.703125" customWidth="1"/>
    <col min="4359" max="4359" width="20.17578125" customWidth="1"/>
    <col min="4361" max="4361" width="4.64453125" customWidth="1"/>
    <col min="4362" max="4362" width="11.41015625" customWidth="1"/>
    <col min="4363" max="4363" width="3.46875" customWidth="1"/>
    <col min="4364" max="4364" width="26.9375" customWidth="1"/>
    <col min="4365" max="4365" width="2.5859375" customWidth="1"/>
    <col min="4366" max="4367" width="12.8203125" customWidth="1"/>
    <col min="4369" max="4369" width="11.9375" customWidth="1"/>
    <col min="4372" max="4372" width="11.3515625" customWidth="1"/>
    <col min="4609" max="4609" width="2.76171875" customWidth="1"/>
    <col min="4610" max="4610" width="24.46875" customWidth="1"/>
    <col min="4611" max="4611" width="2.5859375" customWidth="1"/>
    <col min="4612" max="4613" width="12.29296875" customWidth="1"/>
    <col min="4614" max="4614" width="8.703125" customWidth="1"/>
    <col min="4615" max="4615" width="20.17578125" customWidth="1"/>
    <col min="4617" max="4617" width="4.64453125" customWidth="1"/>
    <col min="4618" max="4618" width="11.41015625" customWidth="1"/>
    <col min="4619" max="4619" width="3.46875" customWidth="1"/>
    <col min="4620" max="4620" width="26.9375" customWidth="1"/>
    <col min="4621" max="4621" width="2.5859375" customWidth="1"/>
    <col min="4622" max="4623" width="12.8203125" customWidth="1"/>
    <col min="4625" max="4625" width="11.9375" customWidth="1"/>
    <col min="4628" max="4628" width="11.3515625" customWidth="1"/>
    <col min="4865" max="4865" width="2.76171875" customWidth="1"/>
    <col min="4866" max="4866" width="24.46875" customWidth="1"/>
    <col min="4867" max="4867" width="2.5859375" customWidth="1"/>
    <col min="4868" max="4869" width="12.29296875" customWidth="1"/>
    <col min="4870" max="4870" width="8.703125" customWidth="1"/>
    <col min="4871" max="4871" width="20.17578125" customWidth="1"/>
    <col min="4873" max="4873" width="4.64453125" customWidth="1"/>
    <col min="4874" max="4874" width="11.41015625" customWidth="1"/>
    <col min="4875" max="4875" width="3.46875" customWidth="1"/>
    <col min="4876" max="4876" width="26.9375" customWidth="1"/>
    <col min="4877" max="4877" width="2.5859375" customWidth="1"/>
    <col min="4878" max="4879" width="12.8203125" customWidth="1"/>
    <col min="4881" max="4881" width="11.9375" customWidth="1"/>
    <col min="4884" max="4884" width="11.3515625" customWidth="1"/>
    <col min="5121" max="5121" width="2.76171875" customWidth="1"/>
    <col min="5122" max="5122" width="24.46875" customWidth="1"/>
    <col min="5123" max="5123" width="2.5859375" customWidth="1"/>
    <col min="5124" max="5125" width="12.29296875" customWidth="1"/>
    <col min="5126" max="5126" width="8.703125" customWidth="1"/>
    <col min="5127" max="5127" width="20.17578125" customWidth="1"/>
    <col min="5129" max="5129" width="4.64453125" customWidth="1"/>
    <col min="5130" max="5130" width="11.41015625" customWidth="1"/>
    <col min="5131" max="5131" width="3.46875" customWidth="1"/>
    <col min="5132" max="5132" width="26.9375" customWidth="1"/>
    <col min="5133" max="5133" width="2.5859375" customWidth="1"/>
    <col min="5134" max="5135" width="12.8203125" customWidth="1"/>
    <col min="5137" max="5137" width="11.9375" customWidth="1"/>
    <col min="5140" max="5140" width="11.3515625" customWidth="1"/>
    <col min="5377" max="5377" width="2.76171875" customWidth="1"/>
    <col min="5378" max="5378" width="24.46875" customWidth="1"/>
    <col min="5379" max="5379" width="2.5859375" customWidth="1"/>
    <col min="5380" max="5381" width="12.29296875" customWidth="1"/>
    <col min="5382" max="5382" width="8.703125" customWidth="1"/>
    <col min="5383" max="5383" width="20.17578125" customWidth="1"/>
    <col min="5385" max="5385" width="4.64453125" customWidth="1"/>
    <col min="5386" max="5386" width="11.41015625" customWidth="1"/>
    <col min="5387" max="5387" width="3.46875" customWidth="1"/>
    <col min="5388" max="5388" width="26.9375" customWidth="1"/>
    <col min="5389" max="5389" width="2.5859375" customWidth="1"/>
    <col min="5390" max="5391" width="12.8203125" customWidth="1"/>
    <col min="5393" max="5393" width="11.9375" customWidth="1"/>
    <col min="5396" max="5396" width="11.3515625" customWidth="1"/>
    <col min="5633" max="5633" width="2.76171875" customWidth="1"/>
    <col min="5634" max="5634" width="24.46875" customWidth="1"/>
    <col min="5635" max="5635" width="2.5859375" customWidth="1"/>
    <col min="5636" max="5637" width="12.29296875" customWidth="1"/>
    <col min="5638" max="5638" width="8.703125" customWidth="1"/>
    <col min="5639" max="5639" width="20.17578125" customWidth="1"/>
    <col min="5641" max="5641" width="4.64453125" customWidth="1"/>
    <col min="5642" max="5642" width="11.41015625" customWidth="1"/>
    <col min="5643" max="5643" width="3.46875" customWidth="1"/>
    <col min="5644" max="5644" width="26.9375" customWidth="1"/>
    <col min="5645" max="5645" width="2.5859375" customWidth="1"/>
    <col min="5646" max="5647" width="12.8203125" customWidth="1"/>
    <col min="5649" max="5649" width="11.9375" customWidth="1"/>
    <col min="5652" max="5652" width="11.3515625" customWidth="1"/>
    <col min="5889" max="5889" width="2.76171875" customWidth="1"/>
    <col min="5890" max="5890" width="24.46875" customWidth="1"/>
    <col min="5891" max="5891" width="2.5859375" customWidth="1"/>
    <col min="5892" max="5893" width="12.29296875" customWidth="1"/>
    <col min="5894" max="5894" width="8.703125" customWidth="1"/>
    <col min="5895" max="5895" width="20.17578125" customWidth="1"/>
    <col min="5897" max="5897" width="4.64453125" customWidth="1"/>
    <col min="5898" max="5898" width="11.41015625" customWidth="1"/>
    <col min="5899" max="5899" width="3.46875" customWidth="1"/>
    <col min="5900" max="5900" width="26.9375" customWidth="1"/>
    <col min="5901" max="5901" width="2.5859375" customWidth="1"/>
    <col min="5902" max="5903" width="12.8203125" customWidth="1"/>
    <col min="5905" max="5905" width="11.9375" customWidth="1"/>
    <col min="5908" max="5908" width="11.3515625" customWidth="1"/>
    <col min="6145" max="6145" width="2.76171875" customWidth="1"/>
    <col min="6146" max="6146" width="24.46875" customWidth="1"/>
    <col min="6147" max="6147" width="2.5859375" customWidth="1"/>
    <col min="6148" max="6149" width="12.29296875" customWidth="1"/>
    <col min="6150" max="6150" width="8.703125" customWidth="1"/>
    <col min="6151" max="6151" width="20.17578125" customWidth="1"/>
    <col min="6153" max="6153" width="4.64453125" customWidth="1"/>
    <col min="6154" max="6154" width="11.41015625" customWidth="1"/>
    <col min="6155" max="6155" width="3.46875" customWidth="1"/>
    <col min="6156" max="6156" width="26.9375" customWidth="1"/>
    <col min="6157" max="6157" width="2.5859375" customWidth="1"/>
    <col min="6158" max="6159" width="12.8203125" customWidth="1"/>
    <col min="6161" max="6161" width="11.9375" customWidth="1"/>
    <col min="6164" max="6164" width="11.3515625" customWidth="1"/>
    <col min="6401" max="6401" width="2.76171875" customWidth="1"/>
    <col min="6402" max="6402" width="24.46875" customWidth="1"/>
    <col min="6403" max="6403" width="2.5859375" customWidth="1"/>
    <col min="6404" max="6405" width="12.29296875" customWidth="1"/>
    <col min="6406" max="6406" width="8.703125" customWidth="1"/>
    <col min="6407" max="6407" width="20.17578125" customWidth="1"/>
    <col min="6409" max="6409" width="4.64453125" customWidth="1"/>
    <col min="6410" max="6410" width="11.41015625" customWidth="1"/>
    <col min="6411" max="6411" width="3.46875" customWidth="1"/>
    <col min="6412" max="6412" width="26.9375" customWidth="1"/>
    <col min="6413" max="6413" width="2.5859375" customWidth="1"/>
    <col min="6414" max="6415" width="12.8203125" customWidth="1"/>
    <col min="6417" max="6417" width="11.9375" customWidth="1"/>
    <col min="6420" max="6420" width="11.3515625" customWidth="1"/>
    <col min="6657" max="6657" width="2.76171875" customWidth="1"/>
    <col min="6658" max="6658" width="24.46875" customWidth="1"/>
    <col min="6659" max="6659" width="2.5859375" customWidth="1"/>
    <col min="6660" max="6661" width="12.29296875" customWidth="1"/>
    <col min="6662" max="6662" width="8.703125" customWidth="1"/>
    <col min="6663" max="6663" width="20.17578125" customWidth="1"/>
    <col min="6665" max="6665" width="4.64453125" customWidth="1"/>
    <col min="6666" max="6666" width="11.41015625" customWidth="1"/>
    <col min="6667" max="6667" width="3.46875" customWidth="1"/>
    <col min="6668" max="6668" width="26.9375" customWidth="1"/>
    <col min="6669" max="6669" width="2.5859375" customWidth="1"/>
    <col min="6670" max="6671" width="12.8203125" customWidth="1"/>
    <col min="6673" max="6673" width="11.9375" customWidth="1"/>
    <col min="6676" max="6676" width="11.3515625" customWidth="1"/>
    <col min="6913" max="6913" width="2.76171875" customWidth="1"/>
    <col min="6914" max="6914" width="24.46875" customWidth="1"/>
    <col min="6915" max="6915" width="2.5859375" customWidth="1"/>
    <col min="6916" max="6917" width="12.29296875" customWidth="1"/>
    <col min="6918" max="6918" width="8.703125" customWidth="1"/>
    <col min="6919" max="6919" width="20.17578125" customWidth="1"/>
    <col min="6921" max="6921" width="4.64453125" customWidth="1"/>
    <col min="6922" max="6922" width="11.41015625" customWidth="1"/>
    <col min="6923" max="6923" width="3.46875" customWidth="1"/>
    <col min="6924" max="6924" width="26.9375" customWidth="1"/>
    <col min="6925" max="6925" width="2.5859375" customWidth="1"/>
    <col min="6926" max="6927" width="12.8203125" customWidth="1"/>
    <col min="6929" max="6929" width="11.9375" customWidth="1"/>
    <col min="6932" max="6932" width="11.3515625" customWidth="1"/>
    <col min="7169" max="7169" width="2.76171875" customWidth="1"/>
    <col min="7170" max="7170" width="24.46875" customWidth="1"/>
    <col min="7171" max="7171" width="2.5859375" customWidth="1"/>
    <col min="7172" max="7173" width="12.29296875" customWidth="1"/>
    <col min="7174" max="7174" width="8.703125" customWidth="1"/>
    <col min="7175" max="7175" width="20.17578125" customWidth="1"/>
    <col min="7177" max="7177" width="4.64453125" customWidth="1"/>
    <col min="7178" max="7178" width="11.41015625" customWidth="1"/>
    <col min="7179" max="7179" width="3.46875" customWidth="1"/>
    <col min="7180" max="7180" width="26.9375" customWidth="1"/>
    <col min="7181" max="7181" width="2.5859375" customWidth="1"/>
    <col min="7182" max="7183" width="12.8203125" customWidth="1"/>
    <col min="7185" max="7185" width="11.9375" customWidth="1"/>
    <col min="7188" max="7188" width="11.3515625" customWidth="1"/>
    <col min="7425" max="7425" width="2.76171875" customWidth="1"/>
    <col min="7426" max="7426" width="24.46875" customWidth="1"/>
    <col min="7427" max="7427" width="2.5859375" customWidth="1"/>
    <col min="7428" max="7429" width="12.29296875" customWidth="1"/>
    <col min="7430" max="7430" width="8.703125" customWidth="1"/>
    <col min="7431" max="7431" width="20.17578125" customWidth="1"/>
    <col min="7433" max="7433" width="4.64453125" customWidth="1"/>
    <col min="7434" max="7434" width="11.41015625" customWidth="1"/>
    <col min="7435" max="7435" width="3.46875" customWidth="1"/>
    <col min="7436" max="7436" width="26.9375" customWidth="1"/>
    <col min="7437" max="7437" width="2.5859375" customWidth="1"/>
    <col min="7438" max="7439" width="12.8203125" customWidth="1"/>
    <col min="7441" max="7441" width="11.9375" customWidth="1"/>
    <col min="7444" max="7444" width="11.3515625" customWidth="1"/>
    <col min="7681" max="7681" width="2.76171875" customWidth="1"/>
    <col min="7682" max="7682" width="24.46875" customWidth="1"/>
    <col min="7683" max="7683" width="2.5859375" customWidth="1"/>
    <col min="7684" max="7685" width="12.29296875" customWidth="1"/>
    <col min="7686" max="7686" width="8.703125" customWidth="1"/>
    <col min="7687" max="7687" width="20.17578125" customWidth="1"/>
    <col min="7689" max="7689" width="4.64453125" customWidth="1"/>
    <col min="7690" max="7690" width="11.41015625" customWidth="1"/>
    <col min="7691" max="7691" width="3.46875" customWidth="1"/>
    <col min="7692" max="7692" width="26.9375" customWidth="1"/>
    <col min="7693" max="7693" width="2.5859375" customWidth="1"/>
    <col min="7694" max="7695" width="12.8203125" customWidth="1"/>
    <col min="7697" max="7697" width="11.9375" customWidth="1"/>
    <col min="7700" max="7700" width="11.3515625" customWidth="1"/>
    <col min="7937" max="7937" width="2.76171875" customWidth="1"/>
    <col min="7938" max="7938" width="24.46875" customWidth="1"/>
    <col min="7939" max="7939" width="2.5859375" customWidth="1"/>
    <col min="7940" max="7941" width="12.29296875" customWidth="1"/>
    <col min="7942" max="7942" width="8.703125" customWidth="1"/>
    <col min="7943" max="7943" width="20.17578125" customWidth="1"/>
    <col min="7945" max="7945" width="4.64453125" customWidth="1"/>
    <col min="7946" max="7946" width="11.41015625" customWidth="1"/>
    <col min="7947" max="7947" width="3.46875" customWidth="1"/>
    <col min="7948" max="7948" width="26.9375" customWidth="1"/>
    <col min="7949" max="7949" width="2.5859375" customWidth="1"/>
    <col min="7950" max="7951" width="12.8203125" customWidth="1"/>
    <col min="7953" max="7953" width="11.9375" customWidth="1"/>
    <col min="7956" max="7956" width="11.3515625" customWidth="1"/>
    <col min="8193" max="8193" width="2.76171875" customWidth="1"/>
    <col min="8194" max="8194" width="24.46875" customWidth="1"/>
    <col min="8195" max="8195" width="2.5859375" customWidth="1"/>
    <col min="8196" max="8197" width="12.29296875" customWidth="1"/>
    <col min="8198" max="8198" width="8.703125" customWidth="1"/>
    <col min="8199" max="8199" width="20.17578125" customWidth="1"/>
    <col min="8201" max="8201" width="4.64453125" customWidth="1"/>
    <col min="8202" max="8202" width="11.41015625" customWidth="1"/>
    <col min="8203" max="8203" width="3.46875" customWidth="1"/>
    <col min="8204" max="8204" width="26.9375" customWidth="1"/>
    <col min="8205" max="8205" width="2.5859375" customWidth="1"/>
    <col min="8206" max="8207" width="12.8203125" customWidth="1"/>
    <col min="8209" max="8209" width="11.9375" customWidth="1"/>
    <col min="8212" max="8212" width="11.3515625" customWidth="1"/>
    <col min="8449" max="8449" width="2.76171875" customWidth="1"/>
    <col min="8450" max="8450" width="24.46875" customWidth="1"/>
    <col min="8451" max="8451" width="2.5859375" customWidth="1"/>
    <col min="8452" max="8453" width="12.29296875" customWidth="1"/>
    <col min="8454" max="8454" width="8.703125" customWidth="1"/>
    <col min="8455" max="8455" width="20.17578125" customWidth="1"/>
    <col min="8457" max="8457" width="4.64453125" customWidth="1"/>
    <col min="8458" max="8458" width="11.41015625" customWidth="1"/>
    <col min="8459" max="8459" width="3.46875" customWidth="1"/>
    <col min="8460" max="8460" width="26.9375" customWidth="1"/>
    <col min="8461" max="8461" width="2.5859375" customWidth="1"/>
    <col min="8462" max="8463" width="12.8203125" customWidth="1"/>
    <col min="8465" max="8465" width="11.9375" customWidth="1"/>
    <col min="8468" max="8468" width="11.3515625" customWidth="1"/>
    <col min="8705" max="8705" width="2.76171875" customWidth="1"/>
    <col min="8706" max="8706" width="24.46875" customWidth="1"/>
    <col min="8707" max="8707" width="2.5859375" customWidth="1"/>
    <col min="8708" max="8709" width="12.29296875" customWidth="1"/>
    <col min="8710" max="8710" width="8.703125" customWidth="1"/>
    <col min="8711" max="8711" width="20.17578125" customWidth="1"/>
    <col min="8713" max="8713" width="4.64453125" customWidth="1"/>
    <col min="8714" max="8714" width="11.41015625" customWidth="1"/>
    <col min="8715" max="8715" width="3.46875" customWidth="1"/>
    <col min="8716" max="8716" width="26.9375" customWidth="1"/>
    <col min="8717" max="8717" width="2.5859375" customWidth="1"/>
    <col min="8718" max="8719" width="12.8203125" customWidth="1"/>
    <col min="8721" max="8721" width="11.9375" customWidth="1"/>
    <col min="8724" max="8724" width="11.3515625" customWidth="1"/>
    <col min="8961" max="8961" width="2.76171875" customWidth="1"/>
    <col min="8962" max="8962" width="24.46875" customWidth="1"/>
    <col min="8963" max="8963" width="2.5859375" customWidth="1"/>
    <col min="8964" max="8965" width="12.29296875" customWidth="1"/>
    <col min="8966" max="8966" width="8.703125" customWidth="1"/>
    <col min="8967" max="8967" width="20.17578125" customWidth="1"/>
    <col min="8969" max="8969" width="4.64453125" customWidth="1"/>
    <col min="8970" max="8970" width="11.41015625" customWidth="1"/>
    <col min="8971" max="8971" width="3.46875" customWidth="1"/>
    <col min="8972" max="8972" width="26.9375" customWidth="1"/>
    <col min="8973" max="8973" width="2.5859375" customWidth="1"/>
    <col min="8974" max="8975" width="12.8203125" customWidth="1"/>
    <col min="8977" max="8977" width="11.9375" customWidth="1"/>
    <col min="8980" max="8980" width="11.3515625" customWidth="1"/>
    <col min="9217" max="9217" width="2.76171875" customWidth="1"/>
    <col min="9218" max="9218" width="24.46875" customWidth="1"/>
    <col min="9219" max="9219" width="2.5859375" customWidth="1"/>
    <col min="9220" max="9221" width="12.29296875" customWidth="1"/>
    <col min="9222" max="9222" width="8.703125" customWidth="1"/>
    <col min="9223" max="9223" width="20.17578125" customWidth="1"/>
    <col min="9225" max="9225" width="4.64453125" customWidth="1"/>
    <col min="9226" max="9226" width="11.41015625" customWidth="1"/>
    <col min="9227" max="9227" width="3.46875" customWidth="1"/>
    <col min="9228" max="9228" width="26.9375" customWidth="1"/>
    <col min="9229" max="9229" width="2.5859375" customWidth="1"/>
    <col min="9230" max="9231" width="12.8203125" customWidth="1"/>
    <col min="9233" max="9233" width="11.9375" customWidth="1"/>
    <col min="9236" max="9236" width="11.3515625" customWidth="1"/>
    <col min="9473" max="9473" width="2.76171875" customWidth="1"/>
    <col min="9474" max="9474" width="24.46875" customWidth="1"/>
    <col min="9475" max="9475" width="2.5859375" customWidth="1"/>
    <col min="9476" max="9477" width="12.29296875" customWidth="1"/>
    <col min="9478" max="9478" width="8.703125" customWidth="1"/>
    <col min="9479" max="9479" width="20.17578125" customWidth="1"/>
    <col min="9481" max="9481" width="4.64453125" customWidth="1"/>
    <col min="9482" max="9482" width="11.41015625" customWidth="1"/>
    <col min="9483" max="9483" width="3.46875" customWidth="1"/>
    <col min="9484" max="9484" width="26.9375" customWidth="1"/>
    <col min="9485" max="9485" width="2.5859375" customWidth="1"/>
    <col min="9486" max="9487" width="12.8203125" customWidth="1"/>
    <col min="9489" max="9489" width="11.9375" customWidth="1"/>
    <col min="9492" max="9492" width="11.3515625" customWidth="1"/>
    <col min="9729" max="9729" width="2.76171875" customWidth="1"/>
    <col min="9730" max="9730" width="24.46875" customWidth="1"/>
    <col min="9731" max="9731" width="2.5859375" customWidth="1"/>
    <col min="9732" max="9733" width="12.29296875" customWidth="1"/>
    <col min="9734" max="9734" width="8.703125" customWidth="1"/>
    <col min="9735" max="9735" width="20.17578125" customWidth="1"/>
    <col min="9737" max="9737" width="4.64453125" customWidth="1"/>
    <col min="9738" max="9738" width="11.41015625" customWidth="1"/>
    <col min="9739" max="9739" width="3.46875" customWidth="1"/>
    <col min="9740" max="9740" width="26.9375" customWidth="1"/>
    <col min="9741" max="9741" width="2.5859375" customWidth="1"/>
    <col min="9742" max="9743" width="12.8203125" customWidth="1"/>
    <col min="9745" max="9745" width="11.9375" customWidth="1"/>
    <col min="9748" max="9748" width="11.3515625" customWidth="1"/>
    <col min="9985" max="9985" width="2.76171875" customWidth="1"/>
    <col min="9986" max="9986" width="24.46875" customWidth="1"/>
    <col min="9987" max="9987" width="2.5859375" customWidth="1"/>
    <col min="9988" max="9989" width="12.29296875" customWidth="1"/>
    <col min="9990" max="9990" width="8.703125" customWidth="1"/>
    <col min="9991" max="9991" width="20.17578125" customWidth="1"/>
    <col min="9993" max="9993" width="4.64453125" customWidth="1"/>
    <col min="9994" max="9994" width="11.41015625" customWidth="1"/>
    <col min="9995" max="9995" width="3.46875" customWidth="1"/>
    <col min="9996" max="9996" width="26.9375" customWidth="1"/>
    <col min="9997" max="9997" width="2.5859375" customWidth="1"/>
    <col min="9998" max="9999" width="12.8203125" customWidth="1"/>
    <col min="10001" max="10001" width="11.9375" customWidth="1"/>
    <col min="10004" max="10004" width="11.3515625" customWidth="1"/>
    <col min="10241" max="10241" width="2.76171875" customWidth="1"/>
    <col min="10242" max="10242" width="24.46875" customWidth="1"/>
    <col min="10243" max="10243" width="2.5859375" customWidth="1"/>
    <col min="10244" max="10245" width="12.29296875" customWidth="1"/>
    <col min="10246" max="10246" width="8.703125" customWidth="1"/>
    <col min="10247" max="10247" width="20.17578125" customWidth="1"/>
    <col min="10249" max="10249" width="4.64453125" customWidth="1"/>
    <col min="10250" max="10250" width="11.41015625" customWidth="1"/>
    <col min="10251" max="10251" width="3.46875" customWidth="1"/>
    <col min="10252" max="10252" width="26.9375" customWidth="1"/>
    <col min="10253" max="10253" width="2.5859375" customWidth="1"/>
    <col min="10254" max="10255" width="12.8203125" customWidth="1"/>
    <col min="10257" max="10257" width="11.9375" customWidth="1"/>
    <col min="10260" max="10260" width="11.3515625" customWidth="1"/>
    <col min="10497" max="10497" width="2.76171875" customWidth="1"/>
    <col min="10498" max="10498" width="24.46875" customWidth="1"/>
    <col min="10499" max="10499" width="2.5859375" customWidth="1"/>
    <col min="10500" max="10501" width="12.29296875" customWidth="1"/>
    <col min="10502" max="10502" width="8.703125" customWidth="1"/>
    <col min="10503" max="10503" width="20.17578125" customWidth="1"/>
    <col min="10505" max="10505" width="4.64453125" customWidth="1"/>
    <col min="10506" max="10506" width="11.41015625" customWidth="1"/>
    <col min="10507" max="10507" width="3.46875" customWidth="1"/>
    <col min="10508" max="10508" width="26.9375" customWidth="1"/>
    <col min="10509" max="10509" width="2.5859375" customWidth="1"/>
    <col min="10510" max="10511" width="12.8203125" customWidth="1"/>
    <col min="10513" max="10513" width="11.9375" customWidth="1"/>
    <col min="10516" max="10516" width="11.3515625" customWidth="1"/>
    <col min="10753" max="10753" width="2.76171875" customWidth="1"/>
    <col min="10754" max="10754" width="24.46875" customWidth="1"/>
    <col min="10755" max="10755" width="2.5859375" customWidth="1"/>
    <col min="10756" max="10757" width="12.29296875" customWidth="1"/>
    <col min="10758" max="10758" width="8.703125" customWidth="1"/>
    <col min="10759" max="10759" width="20.17578125" customWidth="1"/>
    <col min="10761" max="10761" width="4.64453125" customWidth="1"/>
    <col min="10762" max="10762" width="11.41015625" customWidth="1"/>
    <col min="10763" max="10763" width="3.46875" customWidth="1"/>
    <col min="10764" max="10764" width="26.9375" customWidth="1"/>
    <col min="10765" max="10765" width="2.5859375" customWidth="1"/>
    <col min="10766" max="10767" width="12.8203125" customWidth="1"/>
    <col min="10769" max="10769" width="11.9375" customWidth="1"/>
    <col min="10772" max="10772" width="11.3515625" customWidth="1"/>
    <col min="11009" max="11009" width="2.76171875" customWidth="1"/>
    <col min="11010" max="11010" width="24.46875" customWidth="1"/>
    <col min="11011" max="11011" width="2.5859375" customWidth="1"/>
    <col min="11012" max="11013" width="12.29296875" customWidth="1"/>
    <col min="11014" max="11014" width="8.703125" customWidth="1"/>
    <col min="11015" max="11015" width="20.17578125" customWidth="1"/>
    <col min="11017" max="11017" width="4.64453125" customWidth="1"/>
    <col min="11018" max="11018" width="11.41015625" customWidth="1"/>
    <col min="11019" max="11019" width="3.46875" customWidth="1"/>
    <col min="11020" max="11020" width="26.9375" customWidth="1"/>
    <col min="11021" max="11021" width="2.5859375" customWidth="1"/>
    <col min="11022" max="11023" width="12.8203125" customWidth="1"/>
    <col min="11025" max="11025" width="11.9375" customWidth="1"/>
    <col min="11028" max="11028" width="11.3515625" customWidth="1"/>
    <col min="11265" max="11265" width="2.76171875" customWidth="1"/>
    <col min="11266" max="11266" width="24.46875" customWidth="1"/>
    <col min="11267" max="11267" width="2.5859375" customWidth="1"/>
    <col min="11268" max="11269" width="12.29296875" customWidth="1"/>
    <col min="11270" max="11270" width="8.703125" customWidth="1"/>
    <col min="11271" max="11271" width="20.17578125" customWidth="1"/>
    <col min="11273" max="11273" width="4.64453125" customWidth="1"/>
    <col min="11274" max="11274" width="11.41015625" customWidth="1"/>
    <col min="11275" max="11275" width="3.46875" customWidth="1"/>
    <col min="11276" max="11276" width="26.9375" customWidth="1"/>
    <col min="11277" max="11277" width="2.5859375" customWidth="1"/>
    <col min="11278" max="11279" width="12.8203125" customWidth="1"/>
    <col min="11281" max="11281" width="11.9375" customWidth="1"/>
    <col min="11284" max="11284" width="11.3515625" customWidth="1"/>
    <col min="11521" max="11521" width="2.76171875" customWidth="1"/>
    <col min="11522" max="11522" width="24.46875" customWidth="1"/>
    <col min="11523" max="11523" width="2.5859375" customWidth="1"/>
    <col min="11524" max="11525" width="12.29296875" customWidth="1"/>
    <col min="11526" max="11526" width="8.703125" customWidth="1"/>
    <col min="11527" max="11527" width="20.17578125" customWidth="1"/>
    <col min="11529" max="11529" width="4.64453125" customWidth="1"/>
    <col min="11530" max="11530" width="11.41015625" customWidth="1"/>
    <col min="11531" max="11531" width="3.46875" customWidth="1"/>
    <col min="11532" max="11532" width="26.9375" customWidth="1"/>
    <col min="11533" max="11533" width="2.5859375" customWidth="1"/>
    <col min="11534" max="11535" width="12.8203125" customWidth="1"/>
    <col min="11537" max="11537" width="11.9375" customWidth="1"/>
    <col min="11540" max="11540" width="11.3515625" customWidth="1"/>
    <col min="11777" max="11777" width="2.76171875" customWidth="1"/>
    <col min="11778" max="11778" width="24.46875" customWidth="1"/>
    <col min="11779" max="11779" width="2.5859375" customWidth="1"/>
    <col min="11780" max="11781" width="12.29296875" customWidth="1"/>
    <col min="11782" max="11782" width="8.703125" customWidth="1"/>
    <col min="11783" max="11783" width="20.17578125" customWidth="1"/>
    <col min="11785" max="11785" width="4.64453125" customWidth="1"/>
    <col min="11786" max="11786" width="11.41015625" customWidth="1"/>
    <col min="11787" max="11787" width="3.46875" customWidth="1"/>
    <col min="11788" max="11788" width="26.9375" customWidth="1"/>
    <col min="11789" max="11789" width="2.5859375" customWidth="1"/>
    <col min="11790" max="11791" width="12.8203125" customWidth="1"/>
    <col min="11793" max="11793" width="11.9375" customWidth="1"/>
    <col min="11796" max="11796" width="11.3515625" customWidth="1"/>
    <col min="12033" max="12033" width="2.76171875" customWidth="1"/>
    <col min="12034" max="12034" width="24.46875" customWidth="1"/>
    <col min="12035" max="12035" width="2.5859375" customWidth="1"/>
    <col min="12036" max="12037" width="12.29296875" customWidth="1"/>
    <col min="12038" max="12038" width="8.703125" customWidth="1"/>
    <col min="12039" max="12039" width="20.17578125" customWidth="1"/>
    <col min="12041" max="12041" width="4.64453125" customWidth="1"/>
    <col min="12042" max="12042" width="11.41015625" customWidth="1"/>
    <col min="12043" max="12043" width="3.46875" customWidth="1"/>
    <col min="12044" max="12044" width="26.9375" customWidth="1"/>
    <col min="12045" max="12045" width="2.5859375" customWidth="1"/>
    <col min="12046" max="12047" width="12.8203125" customWidth="1"/>
    <col min="12049" max="12049" width="11.9375" customWidth="1"/>
    <col min="12052" max="12052" width="11.3515625" customWidth="1"/>
    <col min="12289" max="12289" width="2.76171875" customWidth="1"/>
    <col min="12290" max="12290" width="24.46875" customWidth="1"/>
    <col min="12291" max="12291" width="2.5859375" customWidth="1"/>
    <col min="12292" max="12293" width="12.29296875" customWidth="1"/>
    <col min="12294" max="12294" width="8.703125" customWidth="1"/>
    <col min="12295" max="12295" width="20.17578125" customWidth="1"/>
    <col min="12297" max="12297" width="4.64453125" customWidth="1"/>
    <col min="12298" max="12298" width="11.41015625" customWidth="1"/>
    <col min="12299" max="12299" width="3.46875" customWidth="1"/>
    <col min="12300" max="12300" width="26.9375" customWidth="1"/>
    <col min="12301" max="12301" width="2.5859375" customWidth="1"/>
    <col min="12302" max="12303" width="12.8203125" customWidth="1"/>
    <col min="12305" max="12305" width="11.9375" customWidth="1"/>
    <col min="12308" max="12308" width="11.3515625" customWidth="1"/>
    <col min="12545" max="12545" width="2.76171875" customWidth="1"/>
    <col min="12546" max="12546" width="24.46875" customWidth="1"/>
    <col min="12547" max="12547" width="2.5859375" customWidth="1"/>
    <col min="12548" max="12549" width="12.29296875" customWidth="1"/>
    <col min="12550" max="12550" width="8.703125" customWidth="1"/>
    <col min="12551" max="12551" width="20.17578125" customWidth="1"/>
    <col min="12553" max="12553" width="4.64453125" customWidth="1"/>
    <col min="12554" max="12554" width="11.41015625" customWidth="1"/>
    <col min="12555" max="12555" width="3.46875" customWidth="1"/>
    <col min="12556" max="12556" width="26.9375" customWidth="1"/>
    <col min="12557" max="12557" width="2.5859375" customWidth="1"/>
    <col min="12558" max="12559" width="12.8203125" customWidth="1"/>
    <col min="12561" max="12561" width="11.9375" customWidth="1"/>
    <col min="12564" max="12564" width="11.3515625" customWidth="1"/>
    <col min="12801" max="12801" width="2.76171875" customWidth="1"/>
    <col min="12802" max="12802" width="24.46875" customWidth="1"/>
    <col min="12803" max="12803" width="2.5859375" customWidth="1"/>
    <col min="12804" max="12805" width="12.29296875" customWidth="1"/>
    <col min="12806" max="12806" width="8.703125" customWidth="1"/>
    <col min="12807" max="12807" width="20.17578125" customWidth="1"/>
    <col min="12809" max="12809" width="4.64453125" customWidth="1"/>
    <col min="12810" max="12810" width="11.41015625" customWidth="1"/>
    <col min="12811" max="12811" width="3.46875" customWidth="1"/>
    <col min="12812" max="12812" width="26.9375" customWidth="1"/>
    <col min="12813" max="12813" width="2.5859375" customWidth="1"/>
    <col min="12814" max="12815" width="12.8203125" customWidth="1"/>
    <col min="12817" max="12817" width="11.9375" customWidth="1"/>
    <col min="12820" max="12820" width="11.3515625" customWidth="1"/>
    <col min="13057" max="13057" width="2.76171875" customWidth="1"/>
    <col min="13058" max="13058" width="24.46875" customWidth="1"/>
    <col min="13059" max="13059" width="2.5859375" customWidth="1"/>
    <col min="13060" max="13061" width="12.29296875" customWidth="1"/>
    <col min="13062" max="13062" width="8.703125" customWidth="1"/>
    <col min="13063" max="13063" width="20.17578125" customWidth="1"/>
    <col min="13065" max="13065" width="4.64453125" customWidth="1"/>
    <col min="13066" max="13066" width="11.41015625" customWidth="1"/>
    <col min="13067" max="13067" width="3.46875" customWidth="1"/>
    <col min="13068" max="13068" width="26.9375" customWidth="1"/>
    <col min="13069" max="13069" width="2.5859375" customWidth="1"/>
    <col min="13070" max="13071" width="12.8203125" customWidth="1"/>
    <col min="13073" max="13073" width="11.9375" customWidth="1"/>
    <col min="13076" max="13076" width="11.3515625" customWidth="1"/>
    <col min="13313" max="13313" width="2.76171875" customWidth="1"/>
    <col min="13314" max="13314" width="24.46875" customWidth="1"/>
    <col min="13315" max="13315" width="2.5859375" customWidth="1"/>
    <col min="13316" max="13317" width="12.29296875" customWidth="1"/>
    <col min="13318" max="13318" width="8.703125" customWidth="1"/>
    <col min="13319" max="13319" width="20.17578125" customWidth="1"/>
    <col min="13321" max="13321" width="4.64453125" customWidth="1"/>
    <col min="13322" max="13322" width="11.41015625" customWidth="1"/>
    <col min="13323" max="13323" width="3.46875" customWidth="1"/>
    <col min="13324" max="13324" width="26.9375" customWidth="1"/>
    <col min="13325" max="13325" width="2.5859375" customWidth="1"/>
    <col min="13326" max="13327" width="12.8203125" customWidth="1"/>
    <col min="13329" max="13329" width="11.9375" customWidth="1"/>
    <col min="13332" max="13332" width="11.3515625" customWidth="1"/>
    <col min="13569" max="13569" width="2.76171875" customWidth="1"/>
    <col min="13570" max="13570" width="24.46875" customWidth="1"/>
    <col min="13571" max="13571" width="2.5859375" customWidth="1"/>
    <col min="13572" max="13573" width="12.29296875" customWidth="1"/>
    <col min="13574" max="13574" width="8.703125" customWidth="1"/>
    <col min="13575" max="13575" width="20.17578125" customWidth="1"/>
    <col min="13577" max="13577" width="4.64453125" customWidth="1"/>
    <col min="13578" max="13578" width="11.41015625" customWidth="1"/>
    <col min="13579" max="13579" width="3.46875" customWidth="1"/>
    <col min="13580" max="13580" width="26.9375" customWidth="1"/>
    <col min="13581" max="13581" width="2.5859375" customWidth="1"/>
    <col min="13582" max="13583" width="12.8203125" customWidth="1"/>
    <col min="13585" max="13585" width="11.9375" customWidth="1"/>
    <col min="13588" max="13588" width="11.3515625" customWidth="1"/>
    <col min="13825" max="13825" width="2.76171875" customWidth="1"/>
    <col min="13826" max="13826" width="24.46875" customWidth="1"/>
    <col min="13827" max="13827" width="2.5859375" customWidth="1"/>
    <col min="13828" max="13829" width="12.29296875" customWidth="1"/>
    <col min="13830" max="13830" width="8.703125" customWidth="1"/>
    <col min="13831" max="13831" width="20.17578125" customWidth="1"/>
    <col min="13833" max="13833" width="4.64453125" customWidth="1"/>
    <col min="13834" max="13834" width="11.41015625" customWidth="1"/>
    <col min="13835" max="13835" width="3.46875" customWidth="1"/>
    <col min="13836" max="13836" width="26.9375" customWidth="1"/>
    <col min="13837" max="13837" width="2.5859375" customWidth="1"/>
    <col min="13838" max="13839" width="12.8203125" customWidth="1"/>
    <col min="13841" max="13841" width="11.9375" customWidth="1"/>
    <col min="13844" max="13844" width="11.3515625" customWidth="1"/>
    <col min="14081" max="14081" width="2.76171875" customWidth="1"/>
    <col min="14082" max="14082" width="24.46875" customWidth="1"/>
    <col min="14083" max="14083" width="2.5859375" customWidth="1"/>
    <col min="14084" max="14085" width="12.29296875" customWidth="1"/>
    <col min="14086" max="14086" width="8.703125" customWidth="1"/>
    <col min="14087" max="14087" width="20.17578125" customWidth="1"/>
    <col min="14089" max="14089" width="4.64453125" customWidth="1"/>
    <col min="14090" max="14090" width="11.41015625" customWidth="1"/>
    <col min="14091" max="14091" width="3.46875" customWidth="1"/>
    <col min="14092" max="14092" width="26.9375" customWidth="1"/>
    <col min="14093" max="14093" width="2.5859375" customWidth="1"/>
    <col min="14094" max="14095" width="12.8203125" customWidth="1"/>
    <col min="14097" max="14097" width="11.9375" customWidth="1"/>
    <col min="14100" max="14100" width="11.3515625" customWidth="1"/>
    <col min="14337" max="14337" width="2.76171875" customWidth="1"/>
    <col min="14338" max="14338" width="24.46875" customWidth="1"/>
    <col min="14339" max="14339" width="2.5859375" customWidth="1"/>
    <col min="14340" max="14341" width="12.29296875" customWidth="1"/>
    <col min="14342" max="14342" width="8.703125" customWidth="1"/>
    <col min="14343" max="14343" width="20.17578125" customWidth="1"/>
    <col min="14345" max="14345" width="4.64453125" customWidth="1"/>
    <col min="14346" max="14346" width="11.41015625" customWidth="1"/>
    <col min="14347" max="14347" width="3.46875" customWidth="1"/>
    <col min="14348" max="14348" width="26.9375" customWidth="1"/>
    <col min="14349" max="14349" width="2.5859375" customWidth="1"/>
    <col min="14350" max="14351" width="12.8203125" customWidth="1"/>
    <col min="14353" max="14353" width="11.9375" customWidth="1"/>
    <col min="14356" max="14356" width="11.3515625" customWidth="1"/>
    <col min="14593" max="14593" width="2.76171875" customWidth="1"/>
    <col min="14594" max="14594" width="24.46875" customWidth="1"/>
    <col min="14595" max="14595" width="2.5859375" customWidth="1"/>
    <col min="14596" max="14597" width="12.29296875" customWidth="1"/>
    <col min="14598" max="14598" width="8.703125" customWidth="1"/>
    <col min="14599" max="14599" width="20.17578125" customWidth="1"/>
    <col min="14601" max="14601" width="4.64453125" customWidth="1"/>
    <col min="14602" max="14602" width="11.41015625" customWidth="1"/>
    <col min="14603" max="14603" width="3.46875" customWidth="1"/>
    <col min="14604" max="14604" width="26.9375" customWidth="1"/>
    <col min="14605" max="14605" width="2.5859375" customWidth="1"/>
    <col min="14606" max="14607" width="12.8203125" customWidth="1"/>
    <col min="14609" max="14609" width="11.9375" customWidth="1"/>
    <col min="14612" max="14612" width="11.3515625" customWidth="1"/>
    <col min="14849" max="14849" width="2.76171875" customWidth="1"/>
    <col min="14850" max="14850" width="24.46875" customWidth="1"/>
    <col min="14851" max="14851" width="2.5859375" customWidth="1"/>
    <col min="14852" max="14853" width="12.29296875" customWidth="1"/>
    <col min="14854" max="14854" width="8.703125" customWidth="1"/>
    <col min="14855" max="14855" width="20.17578125" customWidth="1"/>
    <col min="14857" max="14857" width="4.64453125" customWidth="1"/>
    <col min="14858" max="14858" width="11.41015625" customWidth="1"/>
    <col min="14859" max="14859" width="3.46875" customWidth="1"/>
    <col min="14860" max="14860" width="26.9375" customWidth="1"/>
    <col min="14861" max="14861" width="2.5859375" customWidth="1"/>
    <col min="14862" max="14863" width="12.8203125" customWidth="1"/>
    <col min="14865" max="14865" width="11.9375" customWidth="1"/>
    <col min="14868" max="14868" width="11.3515625" customWidth="1"/>
    <col min="15105" max="15105" width="2.76171875" customWidth="1"/>
    <col min="15106" max="15106" width="24.46875" customWidth="1"/>
    <col min="15107" max="15107" width="2.5859375" customWidth="1"/>
    <col min="15108" max="15109" width="12.29296875" customWidth="1"/>
    <col min="15110" max="15110" width="8.703125" customWidth="1"/>
    <col min="15111" max="15111" width="20.17578125" customWidth="1"/>
    <col min="15113" max="15113" width="4.64453125" customWidth="1"/>
    <col min="15114" max="15114" width="11.41015625" customWidth="1"/>
    <col min="15115" max="15115" width="3.46875" customWidth="1"/>
    <col min="15116" max="15116" width="26.9375" customWidth="1"/>
    <col min="15117" max="15117" width="2.5859375" customWidth="1"/>
    <col min="15118" max="15119" width="12.8203125" customWidth="1"/>
    <col min="15121" max="15121" width="11.9375" customWidth="1"/>
    <col min="15124" max="15124" width="11.3515625" customWidth="1"/>
    <col min="15361" max="15361" width="2.76171875" customWidth="1"/>
    <col min="15362" max="15362" width="24.46875" customWidth="1"/>
    <col min="15363" max="15363" width="2.5859375" customWidth="1"/>
    <col min="15364" max="15365" width="12.29296875" customWidth="1"/>
    <col min="15366" max="15366" width="8.703125" customWidth="1"/>
    <col min="15367" max="15367" width="20.17578125" customWidth="1"/>
    <col min="15369" max="15369" width="4.64453125" customWidth="1"/>
    <col min="15370" max="15370" width="11.41015625" customWidth="1"/>
    <col min="15371" max="15371" width="3.46875" customWidth="1"/>
    <col min="15372" max="15372" width="26.9375" customWidth="1"/>
    <col min="15373" max="15373" width="2.5859375" customWidth="1"/>
    <col min="15374" max="15375" width="12.8203125" customWidth="1"/>
    <col min="15377" max="15377" width="11.9375" customWidth="1"/>
    <col min="15380" max="15380" width="11.3515625" customWidth="1"/>
    <col min="15617" max="15617" width="2.76171875" customWidth="1"/>
    <col min="15618" max="15618" width="24.46875" customWidth="1"/>
    <col min="15619" max="15619" width="2.5859375" customWidth="1"/>
    <col min="15620" max="15621" width="12.29296875" customWidth="1"/>
    <col min="15622" max="15622" width="8.703125" customWidth="1"/>
    <col min="15623" max="15623" width="20.17578125" customWidth="1"/>
    <col min="15625" max="15625" width="4.64453125" customWidth="1"/>
    <col min="15626" max="15626" width="11.41015625" customWidth="1"/>
    <col min="15627" max="15627" width="3.46875" customWidth="1"/>
    <col min="15628" max="15628" width="26.9375" customWidth="1"/>
    <col min="15629" max="15629" width="2.5859375" customWidth="1"/>
    <col min="15630" max="15631" width="12.8203125" customWidth="1"/>
    <col min="15633" max="15633" width="11.9375" customWidth="1"/>
    <col min="15636" max="15636" width="11.3515625" customWidth="1"/>
    <col min="15873" max="15873" width="2.76171875" customWidth="1"/>
    <col min="15874" max="15874" width="24.46875" customWidth="1"/>
    <col min="15875" max="15875" width="2.5859375" customWidth="1"/>
    <col min="15876" max="15877" width="12.29296875" customWidth="1"/>
    <col min="15878" max="15878" width="8.703125" customWidth="1"/>
    <col min="15879" max="15879" width="20.17578125" customWidth="1"/>
    <col min="15881" max="15881" width="4.64453125" customWidth="1"/>
    <col min="15882" max="15882" width="11.41015625" customWidth="1"/>
    <col min="15883" max="15883" width="3.46875" customWidth="1"/>
    <col min="15884" max="15884" width="26.9375" customWidth="1"/>
    <col min="15885" max="15885" width="2.5859375" customWidth="1"/>
    <col min="15886" max="15887" width="12.8203125" customWidth="1"/>
    <col min="15889" max="15889" width="11.9375" customWidth="1"/>
    <col min="15892" max="15892" width="11.3515625" customWidth="1"/>
    <col min="16129" max="16129" width="2.76171875" customWidth="1"/>
    <col min="16130" max="16130" width="24.46875" customWidth="1"/>
    <col min="16131" max="16131" width="2.5859375" customWidth="1"/>
    <col min="16132" max="16133" width="12.29296875" customWidth="1"/>
    <col min="16134" max="16134" width="8.703125" customWidth="1"/>
    <col min="16135" max="16135" width="20.17578125" customWidth="1"/>
    <col min="16137" max="16137" width="4.64453125" customWidth="1"/>
    <col min="16138" max="16138" width="11.41015625" customWidth="1"/>
    <col min="16139" max="16139" width="3.46875" customWidth="1"/>
    <col min="16140" max="16140" width="26.9375" customWidth="1"/>
    <col min="16141" max="16141" width="2.5859375" customWidth="1"/>
    <col min="16142" max="16143" width="12.8203125" customWidth="1"/>
    <col min="16145" max="16145" width="11.9375" customWidth="1"/>
    <col min="16148" max="16148" width="11.3515625" customWidth="1"/>
  </cols>
  <sheetData>
    <row r="1" spans="1:29" ht="14.7" thickBot="1" x14ac:dyDescent="0.55000000000000004">
      <c r="A1" t="s">
        <v>155</v>
      </c>
    </row>
    <row r="2" spans="1:29" ht="15.35" x14ac:dyDescent="0.5">
      <c r="B2" s="1" t="s">
        <v>0</v>
      </c>
      <c r="C2" s="2"/>
      <c r="D2" s="2"/>
      <c r="E2" s="3"/>
      <c r="G2" s="1" t="s">
        <v>1</v>
      </c>
      <c r="H2" s="2"/>
      <c r="I2" s="4"/>
      <c r="J2" s="5"/>
      <c r="L2" s="1" t="s">
        <v>2</v>
      </c>
      <c r="M2" s="2"/>
      <c r="N2" s="2"/>
      <c r="O2" s="3"/>
    </row>
    <row r="3" spans="1:29" ht="14.7" thickBot="1" x14ac:dyDescent="0.55000000000000004">
      <c r="B3" s="6"/>
      <c r="C3" s="7"/>
      <c r="D3" s="7">
        <v>2019</v>
      </c>
      <c r="E3" s="8">
        <v>2020</v>
      </c>
      <c r="G3" s="9"/>
      <c r="H3" s="10"/>
      <c r="I3" s="10"/>
      <c r="J3" s="11">
        <f>+E3</f>
        <v>2020</v>
      </c>
      <c r="L3" s="6"/>
      <c r="M3" s="7"/>
      <c r="N3" s="7">
        <f>+D3</f>
        <v>2019</v>
      </c>
      <c r="O3" s="8">
        <f>+E3</f>
        <v>2020</v>
      </c>
    </row>
    <row r="4" spans="1:29" x14ac:dyDescent="0.5">
      <c r="B4" s="12" t="s">
        <v>3</v>
      </c>
      <c r="C4" s="13"/>
      <c r="D4" s="13"/>
      <c r="E4" s="14"/>
      <c r="G4" s="15"/>
      <c r="I4" s="16"/>
      <c r="J4" s="16"/>
      <c r="L4" s="12" t="s">
        <v>4</v>
      </c>
      <c r="M4" s="13"/>
      <c r="N4" s="13"/>
      <c r="O4" s="14"/>
    </row>
    <row r="5" spans="1:29" ht="21.45" customHeight="1" x14ac:dyDescent="0.5">
      <c r="B5" s="17" t="s">
        <v>5</v>
      </c>
      <c r="C5" s="18"/>
      <c r="D5" s="18">
        <v>67500</v>
      </c>
      <c r="E5" s="19">
        <v>86100</v>
      </c>
      <c r="G5" s="21" t="s">
        <v>6</v>
      </c>
      <c r="H5" s="20"/>
      <c r="I5" s="16"/>
      <c r="J5" s="22">
        <f>+O36</f>
        <v>260100</v>
      </c>
      <c r="L5" s="23" t="s">
        <v>7</v>
      </c>
      <c r="M5" s="24"/>
      <c r="N5" s="24">
        <v>1200000</v>
      </c>
      <c r="O5" s="25">
        <v>1400000</v>
      </c>
      <c r="Q5" s="26"/>
      <c r="R5" s="27"/>
      <c r="S5" s="28"/>
      <c r="W5" t="s">
        <v>8</v>
      </c>
    </row>
    <row r="6" spans="1:29" ht="21.45" customHeight="1" x14ac:dyDescent="0.5">
      <c r="B6" s="17" t="s">
        <v>9</v>
      </c>
      <c r="C6" s="18"/>
      <c r="D6" s="18">
        <v>67500</v>
      </c>
      <c r="E6" s="19">
        <v>87000</v>
      </c>
      <c r="G6" t="s">
        <v>10</v>
      </c>
      <c r="I6" s="16"/>
      <c r="J6" s="22">
        <f>+O26</f>
        <v>100000</v>
      </c>
      <c r="L6" s="23" t="s">
        <v>11</v>
      </c>
      <c r="M6" s="24"/>
      <c r="N6" s="24">
        <v>180000</v>
      </c>
      <c r="O6" s="25">
        <v>210000</v>
      </c>
      <c r="Q6" s="29" t="s">
        <v>12</v>
      </c>
      <c r="R6" t="s">
        <v>13</v>
      </c>
      <c r="S6" s="30"/>
    </row>
    <row r="7" spans="1:29" ht="21.45" customHeight="1" x14ac:dyDescent="0.5">
      <c r="B7" s="17" t="s">
        <v>14</v>
      </c>
      <c r="C7" s="18"/>
      <c r="D7" s="18">
        <v>52500</v>
      </c>
      <c r="E7" s="19">
        <v>65000</v>
      </c>
      <c r="G7" s="31" t="s">
        <v>15</v>
      </c>
      <c r="I7" s="16"/>
      <c r="J7" s="22">
        <f>+E34-D34</f>
        <v>4000</v>
      </c>
      <c r="L7" s="23" t="s">
        <v>16</v>
      </c>
      <c r="M7" s="24"/>
      <c r="N7" s="32">
        <v>60000</v>
      </c>
      <c r="O7" s="33">
        <v>75000</v>
      </c>
      <c r="Q7" s="29" t="s">
        <v>17</v>
      </c>
      <c r="R7" t="s">
        <v>18</v>
      </c>
      <c r="S7" s="30"/>
    </row>
    <row r="8" spans="1:29" ht="21.45" customHeight="1" thickBot="1" x14ac:dyDescent="0.55000000000000004">
      <c r="B8" s="17" t="s">
        <v>19</v>
      </c>
      <c r="C8" s="18"/>
      <c r="D8" s="34">
        <v>15000</v>
      </c>
      <c r="E8" s="35">
        <v>13000</v>
      </c>
      <c r="G8" s="21" t="s">
        <v>20</v>
      </c>
      <c r="I8" s="16"/>
      <c r="J8" s="36">
        <f>SUM(J5:J7)</f>
        <v>364100</v>
      </c>
      <c r="L8" s="23" t="s">
        <v>21</v>
      </c>
      <c r="M8" s="37"/>
      <c r="N8" s="37">
        <v>1440000</v>
      </c>
      <c r="O8" s="38">
        <v>1685000</v>
      </c>
      <c r="Q8" s="29" t="s">
        <v>22</v>
      </c>
      <c r="R8" t="s">
        <v>18</v>
      </c>
      <c r="S8" s="30"/>
      <c r="T8" t="s">
        <v>23</v>
      </c>
      <c r="Y8" t="s">
        <v>24</v>
      </c>
      <c r="Z8">
        <v>100</v>
      </c>
      <c r="AB8" t="s">
        <v>6</v>
      </c>
      <c r="AC8">
        <v>80</v>
      </c>
    </row>
    <row r="9" spans="1:29" ht="21.45" customHeight="1" thickTop="1" x14ac:dyDescent="0.5">
      <c r="B9" s="17" t="s">
        <v>25</v>
      </c>
      <c r="C9" s="39"/>
      <c r="D9" s="39">
        <v>202500</v>
      </c>
      <c r="E9" s="40">
        <v>251100</v>
      </c>
      <c r="I9" s="41"/>
      <c r="J9" s="42"/>
      <c r="L9" s="23"/>
      <c r="M9" s="37"/>
      <c r="N9" s="37"/>
      <c r="O9" s="38"/>
      <c r="Q9" s="29" t="s">
        <v>26</v>
      </c>
      <c r="R9" t="s">
        <v>13</v>
      </c>
      <c r="S9" s="30"/>
      <c r="Y9" t="s">
        <v>27</v>
      </c>
      <c r="Z9">
        <v>20</v>
      </c>
      <c r="AB9" t="s">
        <v>28</v>
      </c>
      <c r="AC9">
        <v>-1</v>
      </c>
    </row>
    <row r="10" spans="1:29" ht="21.45" customHeight="1" x14ac:dyDescent="0.5">
      <c r="B10" s="17"/>
      <c r="C10" s="39"/>
      <c r="D10" s="39"/>
      <c r="E10" s="40"/>
      <c r="G10" s="21" t="s">
        <v>29</v>
      </c>
      <c r="I10" s="39"/>
      <c r="J10" s="42"/>
      <c r="L10" s="12" t="s">
        <v>30</v>
      </c>
      <c r="M10" s="37"/>
      <c r="N10" s="37"/>
      <c r="O10" s="38"/>
      <c r="Q10" s="29" t="s">
        <v>31</v>
      </c>
      <c r="R10" t="s">
        <v>18</v>
      </c>
      <c r="S10" s="30"/>
      <c r="T10" s="43">
        <v>20</v>
      </c>
      <c r="Y10" t="s">
        <v>32</v>
      </c>
      <c r="Z10">
        <f>+Z8-Z9</f>
        <v>80</v>
      </c>
      <c r="AB10" t="s">
        <v>33</v>
      </c>
      <c r="AC10">
        <v>79</v>
      </c>
    </row>
    <row r="11" spans="1:29" ht="21.45" customHeight="1" x14ac:dyDescent="0.5">
      <c r="B11" s="44" t="s">
        <v>34</v>
      </c>
      <c r="C11" s="39"/>
      <c r="D11" s="39"/>
      <c r="E11" s="40"/>
      <c r="G11" s="69" t="s">
        <v>35</v>
      </c>
      <c r="H11" s="69"/>
      <c r="I11" s="39"/>
      <c r="J11" s="50">
        <f>+D6-E6</f>
        <v>-19500</v>
      </c>
      <c r="L11" s="23" t="s">
        <v>7</v>
      </c>
      <c r="M11" s="24"/>
      <c r="N11" s="24">
        <v>330000</v>
      </c>
      <c r="O11" s="25">
        <v>405000</v>
      </c>
      <c r="Q11" s="29" t="s">
        <v>36</v>
      </c>
      <c r="R11" t="s">
        <v>13</v>
      </c>
      <c r="S11" s="30"/>
      <c r="T11" t="s">
        <v>37</v>
      </c>
      <c r="U11" s="43">
        <v>10</v>
      </c>
    </row>
    <row r="12" spans="1:29" ht="21.45" customHeight="1" x14ac:dyDescent="0.5">
      <c r="B12" s="17" t="s">
        <v>38</v>
      </c>
      <c r="C12" s="18"/>
      <c r="D12" s="18">
        <v>3750000</v>
      </c>
      <c r="E12" s="40">
        <v>3750000</v>
      </c>
      <c r="G12" s="69" t="s">
        <v>39</v>
      </c>
      <c r="H12" s="69"/>
      <c r="I12" s="39"/>
      <c r="J12" s="50">
        <f t="shared" ref="J12:J13" si="0">+D7-E7</f>
        <v>-12500</v>
      </c>
      <c r="L12" s="23" t="s">
        <v>11</v>
      </c>
      <c r="M12" s="24"/>
      <c r="N12" s="24">
        <v>150000</v>
      </c>
      <c r="O12" s="25">
        <v>172500</v>
      </c>
      <c r="Q12" s="45"/>
      <c r="R12" s="46"/>
      <c r="S12" s="47"/>
      <c r="T12" t="s">
        <v>40</v>
      </c>
      <c r="U12" s="43">
        <v>5</v>
      </c>
      <c r="AC12" t="s">
        <v>41</v>
      </c>
    </row>
    <row r="13" spans="1:29" ht="21.45" customHeight="1" x14ac:dyDescent="0.5">
      <c r="B13" s="17" t="s">
        <v>42</v>
      </c>
      <c r="C13" s="18"/>
      <c r="D13" s="18">
        <v>675000</v>
      </c>
      <c r="E13" s="19">
        <v>800000</v>
      </c>
      <c r="G13" s="69" t="s">
        <v>43</v>
      </c>
      <c r="H13" s="69"/>
      <c r="I13" s="39"/>
      <c r="J13" s="50">
        <f t="shared" si="0"/>
        <v>2000</v>
      </c>
      <c r="L13" s="23" t="s">
        <v>16</v>
      </c>
      <c r="M13" s="24"/>
      <c r="N13" s="32">
        <v>37500</v>
      </c>
      <c r="O13" s="33">
        <v>52500</v>
      </c>
      <c r="T13" t="s">
        <v>44</v>
      </c>
      <c r="U13" s="43">
        <v>5</v>
      </c>
    </row>
    <row r="14" spans="1:29" ht="21.45" customHeight="1" x14ac:dyDescent="0.5">
      <c r="B14" s="17" t="s">
        <v>45</v>
      </c>
      <c r="C14" s="18"/>
      <c r="D14" s="34">
        <v>75000</v>
      </c>
      <c r="E14" s="35">
        <v>100000</v>
      </c>
      <c r="G14" s="69" t="s">
        <v>46</v>
      </c>
      <c r="H14" s="69"/>
      <c r="I14" s="39"/>
      <c r="J14" s="50">
        <f>+E26-D26</f>
        <v>12500</v>
      </c>
      <c r="L14" s="23" t="s">
        <v>47</v>
      </c>
      <c r="M14" s="37"/>
      <c r="N14" s="37">
        <v>517500</v>
      </c>
      <c r="O14" s="38">
        <v>630000</v>
      </c>
      <c r="U14" s="43">
        <f>SUM(U11:U13)</f>
        <v>20</v>
      </c>
    </row>
    <row r="15" spans="1:29" ht="21.45" customHeight="1" x14ac:dyDescent="0.5">
      <c r="B15" s="17" t="s">
        <v>48</v>
      </c>
      <c r="C15" s="39"/>
      <c r="D15" s="39">
        <v>4500000</v>
      </c>
      <c r="E15" s="40">
        <v>4650000</v>
      </c>
      <c r="G15" s="69" t="s">
        <v>49</v>
      </c>
      <c r="H15" s="69"/>
      <c r="I15" s="39"/>
      <c r="J15" s="50">
        <f t="shared" ref="J15:J16" si="1">+E27-D27</f>
        <v>-3000</v>
      </c>
      <c r="L15" s="23"/>
      <c r="M15" s="37"/>
      <c r="N15" s="37"/>
      <c r="O15" s="38"/>
    </row>
    <row r="16" spans="1:29" ht="21.45" customHeight="1" x14ac:dyDescent="0.5">
      <c r="B16" s="17" t="s">
        <v>50</v>
      </c>
      <c r="C16" s="18"/>
      <c r="D16" s="34">
        <v>-450000</v>
      </c>
      <c r="E16" s="48">
        <v>-550000</v>
      </c>
      <c r="G16" s="69" t="s">
        <v>51</v>
      </c>
      <c r="H16" s="69"/>
      <c r="I16" s="39"/>
      <c r="J16" s="50">
        <f t="shared" si="1"/>
        <v>-5000</v>
      </c>
      <c r="L16" s="23" t="s">
        <v>52</v>
      </c>
      <c r="M16" s="37"/>
      <c r="N16" s="37">
        <v>922500</v>
      </c>
      <c r="O16" s="38">
        <v>1055000</v>
      </c>
      <c r="T16" s="49" t="s">
        <v>53</v>
      </c>
      <c r="U16" s="43">
        <v>100</v>
      </c>
    </row>
    <row r="17" spans="1:27" ht="21.45" customHeight="1" x14ac:dyDescent="0.5">
      <c r="B17" s="17" t="s">
        <v>54</v>
      </c>
      <c r="C17" s="39"/>
      <c r="D17" s="39">
        <v>4050000</v>
      </c>
      <c r="E17" s="40">
        <v>4100000</v>
      </c>
      <c r="G17" s="21" t="s">
        <v>55</v>
      </c>
      <c r="I17" s="39"/>
      <c r="J17" s="50">
        <f>SUM(J11:J16)</f>
        <v>-25500</v>
      </c>
      <c r="L17" s="23"/>
      <c r="M17" s="37"/>
      <c r="N17" s="37"/>
      <c r="O17" s="38"/>
      <c r="Q17" t="s">
        <v>56</v>
      </c>
    </row>
    <row r="18" spans="1:27" ht="21.45" customHeight="1" x14ac:dyDescent="0.5">
      <c r="B18" s="17"/>
      <c r="C18" s="39"/>
      <c r="D18" s="39"/>
      <c r="E18" s="40"/>
      <c r="I18" s="41"/>
      <c r="J18" s="42"/>
      <c r="L18" s="12" t="s">
        <v>57</v>
      </c>
      <c r="M18" s="37"/>
      <c r="N18" s="37"/>
      <c r="O18" s="38"/>
      <c r="Q18" t="s">
        <v>58</v>
      </c>
      <c r="T18" t="s">
        <v>24</v>
      </c>
      <c r="U18" s="43">
        <v>100</v>
      </c>
      <c r="W18" t="s">
        <v>59</v>
      </c>
      <c r="X18">
        <v>80</v>
      </c>
    </row>
    <row r="19" spans="1:27" ht="21.45" customHeight="1" thickBot="1" x14ac:dyDescent="0.55000000000000004">
      <c r="B19" s="17" t="s">
        <v>60</v>
      </c>
      <c r="C19" s="18"/>
      <c r="D19" s="18">
        <v>300000</v>
      </c>
      <c r="E19" s="19">
        <v>400000</v>
      </c>
      <c r="G19" t="s">
        <v>61</v>
      </c>
      <c r="I19" s="41"/>
      <c r="J19" s="51">
        <f>+J8+J17</f>
        <v>338600</v>
      </c>
      <c r="L19" s="23" t="s">
        <v>62</v>
      </c>
      <c r="M19" s="24"/>
      <c r="N19" s="24">
        <v>217500</v>
      </c>
      <c r="O19" s="25">
        <v>247500</v>
      </c>
      <c r="T19" t="s">
        <v>63</v>
      </c>
      <c r="U19" s="43">
        <f>+U14</f>
        <v>20</v>
      </c>
      <c r="W19" t="s">
        <v>28</v>
      </c>
      <c r="X19">
        <v>-1</v>
      </c>
      <c r="Y19" t="s">
        <v>64</v>
      </c>
      <c r="AA19" t="s">
        <v>65</v>
      </c>
    </row>
    <row r="20" spans="1:27" ht="21.45" customHeight="1" thickTop="1" x14ac:dyDescent="0.5">
      <c r="B20" s="17"/>
      <c r="C20" s="39"/>
      <c r="D20" s="39"/>
      <c r="E20" s="40"/>
      <c r="I20" s="41"/>
      <c r="J20" s="41"/>
      <c r="L20" s="23" t="s">
        <v>66</v>
      </c>
      <c r="M20" s="24"/>
      <c r="N20" s="24">
        <v>112500</v>
      </c>
      <c r="O20" s="25">
        <v>120000</v>
      </c>
      <c r="T20" t="s">
        <v>32</v>
      </c>
      <c r="U20" s="43">
        <f>+U18-U19</f>
        <v>80</v>
      </c>
    </row>
    <row r="21" spans="1:27" ht="21.45" customHeight="1" thickBot="1" x14ac:dyDescent="0.55000000000000004">
      <c r="B21" s="17" t="s">
        <v>67</v>
      </c>
      <c r="C21" s="39"/>
      <c r="D21" s="52">
        <v>4552500</v>
      </c>
      <c r="E21" s="53">
        <v>4751100</v>
      </c>
      <c r="G21" s="21" t="s">
        <v>68</v>
      </c>
      <c r="I21" s="39"/>
      <c r="J21" s="39"/>
      <c r="L21" s="23" t="s">
        <v>69</v>
      </c>
      <c r="M21" s="24"/>
      <c r="N21" s="32">
        <v>15000</v>
      </c>
      <c r="O21" s="33">
        <v>18000</v>
      </c>
      <c r="W21" t="s">
        <v>70</v>
      </c>
      <c r="X21">
        <v>79</v>
      </c>
    </row>
    <row r="22" spans="1:27" ht="21.45" customHeight="1" thickTop="1" x14ac:dyDescent="0.5">
      <c r="B22" s="17"/>
      <c r="C22" s="39"/>
      <c r="D22" s="39"/>
      <c r="E22" s="40"/>
      <c r="G22" s="69" t="s">
        <v>71</v>
      </c>
      <c r="H22" s="69"/>
      <c r="I22" s="39"/>
      <c r="J22" s="50">
        <f>+D15-E15</f>
        <v>-150000</v>
      </c>
      <c r="L22" s="23" t="s">
        <v>72</v>
      </c>
      <c r="M22" s="37"/>
      <c r="N22" s="37">
        <v>345000</v>
      </c>
      <c r="O22" s="38">
        <v>385500</v>
      </c>
      <c r="U22" s="43">
        <v>79</v>
      </c>
    </row>
    <row r="23" spans="1:27" ht="21.45" customHeight="1" x14ac:dyDescent="0.5">
      <c r="B23" s="44" t="s">
        <v>73</v>
      </c>
      <c r="C23" s="39"/>
      <c r="D23" s="39"/>
      <c r="E23" s="40"/>
      <c r="G23" s="69" t="s">
        <v>74</v>
      </c>
      <c r="H23" s="69"/>
      <c r="I23" s="39"/>
      <c r="J23" s="50">
        <f>+D19-E19</f>
        <v>-100000</v>
      </c>
      <c r="L23" s="23"/>
      <c r="M23" s="37"/>
      <c r="N23" s="54"/>
      <c r="O23" s="55"/>
    </row>
    <row r="24" spans="1:27" ht="21.45" customHeight="1" x14ac:dyDescent="0.5">
      <c r="B24" s="17"/>
      <c r="C24" s="39"/>
      <c r="D24" s="39"/>
      <c r="E24" s="40"/>
      <c r="G24" s="70" t="s">
        <v>75</v>
      </c>
      <c r="H24" s="69"/>
      <c r="I24" s="39"/>
      <c r="J24" s="50">
        <f>SUM(J22:J23)</f>
        <v>-250000</v>
      </c>
      <c r="L24" s="12" t="s">
        <v>76</v>
      </c>
      <c r="M24" s="37"/>
      <c r="N24" s="54">
        <v>577500</v>
      </c>
      <c r="O24" s="55">
        <v>669500</v>
      </c>
    </row>
    <row r="25" spans="1:27" ht="21.45" customHeight="1" x14ac:dyDescent="0.5">
      <c r="B25" s="44" t="s">
        <v>77</v>
      </c>
      <c r="C25" s="39"/>
      <c r="D25" s="39"/>
      <c r="E25" s="40"/>
      <c r="G25" s="69"/>
      <c r="H25" s="69"/>
      <c r="I25" s="41"/>
      <c r="J25" s="42"/>
      <c r="L25" s="23"/>
      <c r="M25" s="37"/>
      <c r="N25" s="37"/>
      <c r="O25" s="38"/>
    </row>
    <row r="26" spans="1:27" ht="21.45" customHeight="1" thickBot="1" x14ac:dyDescent="0.55000000000000004">
      <c r="B26" s="17" t="s">
        <v>78</v>
      </c>
      <c r="C26" s="18"/>
      <c r="D26" s="18">
        <v>52500</v>
      </c>
      <c r="E26" s="19">
        <v>65000</v>
      </c>
      <c r="G26" s="69" t="s">
        <v>79</v>
      </c>
      <c r="H26" s="69"/>
      <c r="I26" s="41"/>
      <c r="J26" s="51">
        <f>+J19+J24</f>
        <v>88600</v>
      </c>
      <c r="L26" s="12" t="s">
        <v>80</v>
      </c>
      <c r="M26" s="24"/>
      <c r="N26" s="24">
        <v>90000</v>
      </c>
      <c r="O26" s="56">
        <v>100000</v>
      </c>
    </row>
    <row r="27" spans="1:27" ht="21.45" customHeight="1" thickTop="1" x14ac:dyDescent="0.5">
      <c r="B27" s="17" t="s">
        <v>81</v>
      </c>
      <c r="C27" s="18"/>
      <c r="D27" s="18">
        <v>18000</v>
      </c>
      <c r="E27" s="19">
        <v>15000</v>
      </c>
      <c r="G27" s="69"/>
      <c r="H27" s="69"/>
      <c r="I27" s="41"/>
      <c r="J27" s="42"/>
      <c r="L27" s="23"/>
      <c r="M27" s="37"/>
      <c r="N27" s="37"/>
      <c r="O27" s="38"/>
    </row>
    <row r="28" spans="1:27" ht="21.45" customHeight="1" x14ac:dyDescent="0.5">
      <c r="B28" s="17" t="s">
        <v>82</v>
      </c>
      <c r="C28" s="18"/>
      <c r="D28" s="18">
        <v>15000</v>
      </c>
      <c r="E28" s="19">
        <v>10000</v>
      </c>
      <c r="G28" s="70" t="s">
        <v>83</v>
      </c>
      <c r="H28" s="69"/>
      <c r="I28" s="39"/>
      <c r="J28" s="42"/>
      <c r="L28" s="12" t="s">
        <v>84</v>
      </c>
      <c r="M28" s="37"/>
      <c r="N28" s="37">
        <v>487500</v>
      </c>
      <c r="O28" s="38">
        <f>+O24-O26</f>
        <v>569500</v>
      </c>
    </row>
    <row r="29" spans="1:27" ht="21.45" customHeight="1" x14ac:dyDescent="0.5">
      <c r="A29" s="77"/>
      <c r="B29" s="17" t="s">
        <v>85</v>
      </c>
      <c r="C29" s="18"/>
      <c r="D29" s="34">
        <v>30000</v>
      </c>
      <c r="E29" s="35">
        <v>30000</v>
      </c>
      <c r="G29" s="69" t="s">
        <v>86</v>
      </c>
      <c r="H29" s="69"/>
      <c r="I29" s="39"/>
      <c r="J29" s="50">
        <f>+E29-D29</f>
        <v>0</v>
      </c>
      <c r="L29" s="23"/>
      <c r="M29" s="37"/>
      <c r="N29" s="37"/>
      <c r="O29" s="38"/>
      <c r="T29" s="31" t="s">
        <v>87</v>
      </c>
      <c r="U29" s="31" t="s">
        <v>88</v>
      </c>
    </row>
    <row r="30" spans="1:27" ht="21.45" customHeight="1" x14ac:dyDescent="0.5">
      <c r="B30" s="17" t="s">
        <v>89</v>
      </c>
      <c r="C30" s="39"/>
      <c r="D30" s="39">
        <v>115500</v>
      </c>
      <c r="E30" s="40">
        <v>120000</v>
      </c>
      <c r="G30" s="69" t="s">
        <v>90</v>
      </c>
      <c r="H30" s="69"/>
      <c r="I30" s="39"/>
      <c r="J30" s="50">
        <f>+E32-D32</f>
        <v>-100000</v>
      </c>
      <c r="L30" s="12" t="s">
        <v>91</v>
      </c>
      <c r="M30" s="37"/>
      <c r="N30" s="37">
        <v>144000</v>
      </c>
      <c r="O30" s="56">
        <v>136000</v>
      </c>
      <c r="T30" s="31" t="s">
        <v>92</v>
      </c>
      <c r="U30" s="31" t="s">
        <v>93</v>
      </c>
    </row>
    <row r="31" spans="1:27" ht="21.45" customHeight="1" x14ac:dyDescent="0.5">
      <c r="B31" s="17"/>
      <c r="C31" s="39"/>
      <c r="D31" s="39"/>
      <c r="E31" s="40"/>
      <c r="G31" s="69" t="s">
        <v>94</v>
      </c>
      <c r="H31" s="69"/>
      <c r="I31" s="39"/>
      <c r="J31" s="50">
        <f>+E40-D40</f>
        <v>30000</v>
      </c>
      <c r="L31" s="23"/>
      <c r="M31" s="37"/>
      <c r="N31" s="54"/>
      <c r="O31" s="55"/>
      <c r="T31" s="31" t="s">
        <v>95</v>
      </c>
      <c r="U31" s="31" t="s">
        <v>93</v>
      </c>
    </row>
    <row r="32" spans="1:27" ht="21.45" customHeight="1" x14ac:dyDescent="0.5">
      <c r="B32" s="17" t="s">
        <v>96</v>
      </c>
      <c r="C32" s="18"/>
      <c r="D32" s="18">
        <v>1800000</v>
      </c>
      <c r="E32" s="19">
        <v>1700000</v>
      </c>
      <c r="G32" s="69" t="s">
        <v>97</v>
      </c>
      <c r="H32" s="69"/>
      <c r="I32" s="39"/>
      <c r="J32" s="50">
        <f>SUM(J29:J31)</f>
        <v>-70000</v>
      </c>
      <c r="L32" s="23" t="s">
        <v>98</v>
      </c>
      <c r="M32" s="37"/>
      <c r="N32" s="37">
        <v>343500</v>
      </c>
      <c r="O32" s="38">
        <f>+O28-O30</f>
        <v>433500</v>
      </c>
      <c r="T32" s="31" t="s">
        <v>99</v>
      </c>
      <c r="U32" s="31" t="s">
        <v>88</v>
      </c>
    </row>
    <row r="33" spans="2:21" ht="21.45" customHeight="1" x14ac:dyDescent="0.5">
      <c r="B33" s="17"/>
      <c r="C33" s="39"/>
      <c r="D33" s="39"/>
      <c r="E33" s="40"/>
      <c r="G33" s="69"/>
      <c r="H33" s="69"/>
      <c r="I33" s="41"/>
      <c r="J33" s="42"/>
      <c r="L33" s="23"/>
      <c r="M33" s="37"/>
      <c r="N33" s="37"/>
      <c r="O33" s="38"/>
      <c r="T33" s="31" t="s">
        <v>100</v>
      </c>
      <c r="U33" s="31" t="s">
        <v>93</v>
      </c>
    </row>
    <row r="34" spans="2:21" ht="21.45" customHeight="1" thickBot="1" x14ac:dyDescent="0.55000000000000004">
      <c r="B34" s="17" t="s">
        <v>101</v>
      </c>
      <c r="C34" s="18"/>
      <c r="D34" s="18">
        <v>18000</v>
      </c>
      <c r="E34" s="19">
        <v>22000</v>
      </c>
      <c r="G34" s="70" t="s">
        <v>102</v>
      </c>
      <c r="H34" s="69"/>
      <c r="I34" s="41"/>
      <c r="J34" s="51">
        <f>+J26+J32</f>
        <v>18600</v>
      </c>
      <c r="L34" s="12" t="s">
        <v>103</v>
      </c>
      <c r="M34" s="57"/>
      <c r="N34" s="37">
        <v>137400</v>
      </c>
      <c r="O34" s="56">
        <f>+O32*0.4</f>
        <v>173400</v>
      </c>
      <c r="P34" s="20">
        <f>+O34-4000</f>
        <v>169400</v>
      </c>
      <c r="Q34" t="s">
        <v>104</v>
      </c>
      <c r="T34" s="31" t="s">
        <v>105</v>
      </c>
      <c r="U34" s="31" t="s">
        <v>88</v>
      </c>
    </row>
    <row r="35" spans="2:21" ht="21.45" customHeight="1" thickTop="1" x14ac:dyDescent="0.5">
      <c r="B35" s="17"/>
      <c r="C35" s="39"/>
      <c r="D35" s="58"/>
      <c r="E35" s="48"/>
      <c r="G35" s="69"/>
      <c r="H35" s="69"/>
      <c r="I35" s="41"/>
      <c r="J35" s="42"/>
      <c r="L35" s="23"/>
      <c r="M35" s="37"/>
      <c r="N35" s="37"/>
      <c r="O35" s="38"/>
    </row>
    <row r="36" spans="2:21" ht="21.45" customHeight="1" thickBot="1" x14ac:dyDescent="0.55000000000000004">
      <c r="B36" s="17" t="s">
        <v>106</v>
      </c>
      <c r="C36" s="39"/>
      <c r="D36" s="39">
        <v>1933500</v>
      </c>
      <c r="E36" s="40">
        <v>1842000</v>
      </c>
      <c r="G36" s="69" t="s">
        <v>107</v>
      </c>
      <c r="H36" s="69"/>
      <c r="I36" s="41"/>
      <c r="J36" s="50">
        <f>+D5</f>
        <v>67500</v>
      </c>
      <c r="L36" s="23" t="s">
        <v>6</v>
      </c>
      <c r="M36" s="37"/>
      <c r="N36" s="59">
        <v>206100</v>
      </c>
      <c r="O36" s="60">
        <f>+O32-O34</f>
        <v>260100</v>
      </c>
    </row>
    <row r="37" spans="2:21" ht="21.45" customHeight="1" thickTop="1" x14ac:dyDescent="0.5">
      <c r="B37" s="17"/>
      <c r="C37" s="39"/>
      <c r="D37" s="39"/>
      <c r="E37" s="40"/>
      <c r="G37" s="69"/>
      <c r="H37" s="69"/>
      <c r="I37" s="41"/>
      <c r="J37" s="42"/>
      <c r="L37" s="23"/>
      <c r="M37" s="13"/>
      <c r="N37" s="13"/>
      <c r="O37" s="14"/>
    </row>
    <row r="38" spans="2:21" ht="21.45" customHeight="1" thickBot="1" x14ac:dyDescent="0.55000000000000004">
      <c r="B38" s="44" t="s">
        <v>108</v>
      </c>
      <c r="C38" s="39"/>
      <c r="D38" s="39"/>
      <c r="E38" s="40"/>
      <c r="G38" s="69" t="s">
        <v>109</v>
      </c>
      <c r="H38" s="69"/>
      <c r="I38" s="41"/>
      <c r="J38" s="51">
        <f>+J34+J36</f>
        <v>86100</v>
      </c>
      <c r="L38" s="23"/>
      <c r="M38" s="13"/>
      <c r="N38" s="13"/>
      <c r="O38" s="14"/>
    </row>
    <row r="39" spans="2:21" ht="14.7" thickTop="1" x14ac:dyDescent="0.5">
      <c r="B39" s="17" t="s">
        <v>110</v>
      </c>
      <c r="C39" s="18"/>
      <c r="D39" s="18">
        <v>1500000</v>
      </c>
      <c r="E39" s="19">
        <v>1500000</v>
      </c>
      <c r="G39" s="69"/>
      <c r="H39" s="69"/>
      <c r="I39" s="69"/>
      <c r="J39" s="69"/>
      <c r="L39" s="23"/>
      <c r="M39" s="13"/>
      <c r="N39" s="13"/>
      <c r="O39" s="14"/>
    </row>
    <row r="40" spans="2:21" x14ac:dyDescent="0.5">
      <c r="B40" s="17" t="s">
        <v>111</v>
      </c>
      <c r="C40" s="18"/>
      <c r="D40" s="18">
        <v>0</v>
      </c>
      <c r="E40" s="19">
        <v>30000</v>
      </c>
      <c r="G40" s="69"/>
      <c r="H40" s="69"/>
      <c r="I40" s="69"/>
      <c r="J40" s="69"/>
      <c r="L40" s="23"/>
      <c r="M40" s="13"/>
      <c r="N40" s="13"/>
      <c r="O40" s="14"/>
    </row>
    <row r="41" spans="2:21" x14ac:dyDescent="0.5">
      <c r="B41" s="17" t="s">
        <v>112</v>
      </c>
      <c r="C41" s="39"/>
      <c r="D41" s="58">
        <v>1119000</v>
      </c>
      <c r="E41" s="48">
        <v>1379100</v>
      </c>
      <c r="G41" s="71"/>
      <c r="H41" s="69"/>
      <c r="I41" s="69"/>
      <c r="J41" s="69"/>
      <c r="L41" s="23"/>
      <c r="M41" s="13"/>
      <c r="N41" s="13"/>
      <c r="O41" s="14"/>
    </row>
    <row r="42" spans="2:21" x14ac:dyDescent="0.5">
      <c r="B42" s="61" t="s">
        <v>113</v>
      </c>
      <c r="C42" s="62"/>
      <c r="D42" s="62">
        <v>2619000</v>
      </c>
      <c r="E42" s="63">
        <v>2909100</v>
      </c>
      <c r="G42" s="69"/>
      <c r="H42" s="69"/>
      <c r="I42" s="69"/>
      <c r="J42" s="69"/>
      <c r="L42" s="23"/>
      <c r="M42" s="13"/>
      <c r="N42" s="13"/>
      <c r="O42" s="14"/>
    </row>
    <row r="43" spans="2:21" x14ac:dyDescent="0.5">
      <c r="B43" s="61"/>
      <c r="C43" s="62"/>
      <c r="D43" s="62"/>
      <c r="E43" s="63"/>
      <c r="L43" s="23"/>
      <c r="M43" s="13"/>
      <c r="N43" s="13"/>
      <c r="O43" s="14"/>
    </row>
    <row r="44" spans="2:21" ht="14.7" thickBot="1" x14ac:dyDescent="0.55000000000000004">
      <c r="B44" s="23" t="s">
        <v>114</v>
      </c>
      <c r="C44" s="37"/>
      <c r="D44" s="59">
        <v>4552500</v>
      </c>
      <c r="E44" s="60">
        <v>4751100</v>
      </c>
      <c r="L44" s="23"/>
      <c r="M44" s="13"/>
      <c r="N44" s="13"/>
      <c r="O44" s="14"/>
    </row>
    <row r="45" spans="2:21" ht="15" thickTop="1" thickBot="1" x14ac:dyDescent="0.55000000000000004">
      <c r="B45" s="64"/>
      <c r="C45" s="65"/>
      <c r="D45" s="65"/>
      <c r="E45" s="66"/>
      <c r="L45" s="64"/>
      <c r="M45" s="67"/>
      <c r="N45" s="67"/>
      <c r="O45" s="68"/>
    </row>
    <row r="47" spans="2:21" ht="15.35" x14ac:dyDescent="0.5">
      <c r="B47" s="72"/>
      <c r="D47" s="73">
        <f>+D3</f>
        <v>2019</v>
      </c>
      <c r="E47" s="73">
        <f>+E3</f>
        <v>2020</v>
      </c>
      <c r="G47" s="74" t="s">
        <v>115</v>
      </c>
    </row>
    <row r="48" spans="2:21" x14ac:dyDescent="0.5">
      <c r="G48" s="16"/>
    </row>
    <row r="49" spans="2:12" x14ac:dyDescent="0.5">
      <c r="B49" s="75" t="s">
        <v>116</v>
      </c>
      <c r="C49" s="79"/>
      <c r="D49" s="79"/>
      <c r="E49" s="80"/>
      <c r="F49" s="81"/>
      <c r="G49" s="80"/>
      <c r="I49" s="82"/>
      <c r="J49" s="80"/>
      <c r="K49" s="80"/>
      <c r="L49" s="80"/>
    </row>
    <row r="50" spans="2:12" x14ac:dyDescent="0.5">
      <c r="B50" s="31" t="s">
        <v>117</v>
      </c>
      <c r="C50" s="76"/>
      <c r="D50" s="76"/>
      <c r="E50" s="96">
        <f>+O8/N8-1</f>
        <v>0.17013888888888884</v>
      </c>
      <c r="F50" s="78"/>
      <c r="G50" s="31" t="s">
        <v>118</v>
      </c>
      <c r="I50" s="78"/>
      <c r="J50" s="31"/>
      <c r="K50" s="31"/>
      <c r="L50" s="80"/>
    </row>
    <row r="51" spans="2:12" x14ac:dyDescent="0.5">
      <c r="B51" s="80"/>
      <c r="C51" s="80"/>
      <c r="D51" s="80"/>
      <c r="E51" s="80"/>
      <c r="F51" s="81"/>
      <c r="G51" s="81"/>
      <c r="I51" s="80"/>
      <c r="J51" s="80"/>
      <c r="K51" s="80"/>
      <c r="L51" s="80"/>
    </row>
    <row r="52" spans="2:12" x14ac:dyDescent="0.5">
      <c r="B52" s="75" t="s">
        <v>119</v>
      </c>
      <c r="C52" s="31"/>
      <c r="D52" s="31"/>
      <c r="E52" s="31"/>
      <c r="F52" s="76"/>
      <c r="I52" s="80"/>
      <c r="J52" s="80"/>
      <c r="K52" s="80"/>
      <c r="L52" s="80"/>
    </row>
    <row r="53" spans="2:12" x14ac:dyDescent="0.5">
      <c r="B53" s="31" t="s">
        <v>120</v>
      </c>
      <c r="C53" s="76"/>
      <c r="D53" s="84">
        <f>+D9/D30</f>
        <v>1.7532467532467533</v>
      </c>
      <c r="E53" s="84">
        <f>+E9/E30</f>
        <v>2.0924999999999998</v>
      </c>
      <c r="F53" s="83"/>
      <c r="G53" s="77" t="s">
        <v>121</v>
      </c>
      <c r="I53" s="80"/>
      <c r="J53" s="80"/>
      <c r="K53" s="80"/>
      <c r="L53" s="80"/>
    </row>
    <row r="54" spans="2:12" x14ac:dyDescent="0.5">
      <c r="B54" s="31" t="s">
        <v>122</v>
      </c>
      <c r="C54" s="76"/>
      <c r="D54" s="84">
        <f>+(D5+D6)/D30</f>
        <v>1.1688311688311688</v>
      </c>
      <c r="E54" s="84">
        <f>+(E5+E6)/E30</f>
        <v>1.4424999999999999</v>
      </c>
      <c r="F54" s="83"/>
      <c r="G54" s="85" t="s">
        <v>123</v>
      </c>
      <c r="I54" s="80"/>
      <c r="J54" s="80"/>
      <c r="K54" s="80"/>
      <c r="L54" s="80"/>
    </row>
    <row r="55" spans="2:12" x14ac:dyDescent="0.5">
      <c r="B55" s="80" t="s">
        <v>124</v>
      </c>
      <c r="C55" s="79"/>
      <c r="D55" s="87">
        <f>+D5/D30</f>
        <v>0.58441558441558439</v>
      </c>
      <c r="E55" s="87">
        <f>+E5/E30</f>
        <v>0.71750000000000003</v>
      </c>
      <c r="F55" s="86"/>
      <c r="G55" s="88" t="s">
        <v>125</v>
      </c>
      <c r="I55" s="80"/>
      <c r="J55" s="80"/>
      <c r="K55" s="80"/>
      <c r="L55" s="80"/>
    </row>
    <row r="56" spans="2:12" x14ac:dyDescent="0.5">
      <c r="B56" s="31" t="s">
        <v>126</v>
      </c>
      <c r="C56" s="76"/>
      <c r="D56" s="89"/>
      <c r="E56" s="90">
        <f>+O8/((D6+E6)/2)</f>
        <v>21.812297734627833</v>
      </c>
      <c r="F56" s="83"/>
      <c r="G56" s="77" t="s">
        <v>127</v>
      </c>
      <c r="I56" s="80"/>
      <c r="J56" s="80"/>
      <c r="K56" s="80"/>
      <c r="L56" s="80"/>
    </row>
    <row r="57" spans="2:12" x14ac:dyDescent="0.5">
      <c r="B57" s="31" t="s">
        <v>128</v>
      </c>
      <c r="C57" s="76"/>
      <c r="D57" s="76"/>
      <c r="E57" s="97">
        <f>365/E56</f>
        <v>16.733679525222552</v>
      </c>
      <c r="F57" s="76"/>
      <c r="G57" s="77" t="s">
        <v>129</v>
      </c>
      <c r="I57" s="80"/>
      <c r="J57" s="80"/>
      <c r="K57" s="80"/>
      <c r="L57" s="80"/>
    </row>
    <row r="58" spans="2:12" x14ac:dyDescent="0.5">
      <c r="B58" s="80"/>
      <c r="C58" s="82"/>
      <c r="D58" s="82"/>
      <c r="E58" s="80"/>
      <c r="F58" s="82"/>
      <c r="G58" s="81"/>
      <c r="I58" s="80"/>
      <c r="J58" s="80"/>
      <c r="K58" s="80"/>
      <c r="L58" s="80"/>
    </row>
    <row r="59" spans="2:12" x14ac:dyDescent="0.5">
      <c r="B59" s="75" t="s">
        <v>130</v>
      </c>
      <c r="C59" s="76"/>
      <c r="D59" s="79"/>
      <c r="E59" s="80"/>
      <c r="F59" s="79"/>
      <c r="G59" s="81"/>
      <c r="I59" s="80"/>
      <c r="J59" s="80"/>
      <c r="K59" s="80"/>
      <c r="L59" s="80"/>
    </row>
    <row r="60" spans="2:12" x14ac:dyDescent="0.5">
      <c r="B60" s="80" t="s">
        <v>131</v>
      </c>
      <c r="C60" s="82"/>
      <c r="D60" s="98">
        <f>+(D32+D29)/D42</f>
        <v>0.69873997709049251</v>
      </c>
      <c r="E60" s="98">
        <f>+(E32+E29)/E42</f>
        <v>0.59468564160737003</v>
      </c>
      <c r="F60" s="82"/>
      <c r="G60" s="81" t="s">
        <v>132</v>
      </c>
      <c r="I60" s="80"/>
      <c r="J60" s="80"/>
      <c r="K60" s="80"/>
      <c r="L60" s="80"/>
    </row>
    <row r="61" spans="2:12" x14ac:dyDescent="0.5">
      <c r="B61" s="31" t="s">
        <v>133</v>
      </c>
      <c r="C61" s="78"/>
      <c r="D61" s="96">
        <f>+D32/(D32+D42)</f>
        <v>0.40733197556008149</v>
      </c>
      <c r="E61" s="96">
        <f>+E32/(E32+E42)</f>
        <v>0.36883556442689464</v>
      </c>
      <c r="F61" s="78"/>
      <c r="G61" s="77" t="s">
        <v>134</v>
      </c>
      <c r="I61" s="80"/>
      <c r="J61" s="80"/>
      <c r="K61" s="80"/>
      <c r="L61" s="80"/>
    </row>
    <row r="62" spans="2:12" x14ac:dyDescent="0.5">
      <c r="B62" s="21" t="s">
        <v>135</v>
      </c>
      <c r="C62" s="76"/>
      <c r="D62" s="84">
        <f>+N24/N30</f>
        <v>4.010416666666667</v>
      </c>
      <c r="E62" s="84">
        <f>+O24/O30</f>
        <v>4.9227941176470589</v>
      </c>
      <c r="F62" s="83"/>
      <c r="G62" s="77" t="s">
        <v>136</v>
      </c>
      <c r="I62" s="31"/>
      <c r="J62" s="80"/>
      <c r="K62" s="80"/>
      <c r="L62" s="80"/>
    </row>
    <row r="63" spans="2:12" x14ac:dyDescent="0.5">
      <c r="B63" s="80" t="s">
        <v>137</v>
      </c>
      <c r="C63" s="79"/>
      <c r="D63" s="87">
        <f>+N28/N30</f>
        <v>3.3854166666666665</v>
      </c>
      <c r="E63" s="87">
        <f>+O28/O30</f>
        <v>4.1875</v>
      </c>
      <c r="F63" s="86"/>
      <c r="G63" s="81" t="s">
        <v>138</v>
      </c>
      <c r="I63" s="80"/>
      <c r="J63" s="80"/>
      <c r="K63" s="80"/>
      <c r="L63" s="80"/>
    </row>
    <row r="64" spans="2:12" x14ac:dyDescent="0.5">
      <c r="B64" s="21" t="s">
        <v>139</v>
      </c>
      <c r="C64" s="91"/>
      <c r="D64" s="93">
        <f>+D32/N24</f>
        <v>3.116883116883117</v>
      </c>
      <c r="E64" s="93">
        <f>+E32/O24</f>
        <v>2.539208364451083</v>
      </c>
      <c r="F64" s="92"/>
      <c r="G64" s="21" t="s">
        <v>140</v>
      </c>
      <c r="I64" s="21"/>
      <c r="J64" s="21"/>
      <c r="K64" s="31"/>
      <c r="L64" s="80"/>
    </row>
    <row r="65" spans="2:12" x14ac:dyDescent="0.5">
      <c r="B65" s="80"/>
      <c r="C65" s="79"/>
      <c r="D65" s="94"/>
      <c r="E65" s="95"/>
      <c r="F65" s="94"/>
      <c r="G65" s="81"/>
      <c r="I65" s="80"/>
      <c r="J65" s="80"/>
      <c r="K65" s="80"/>
      <c r="L65" s="80"/>
    </row>
    <row r="66" spans="2:12" x14ac:dyDescent="0.5">
      <c r="B66" s="75" t="s">
        <v>141</v>
      </c>
      <c r="C66" s="79"/>
      <c r="D66" s="94"/>
      <c r="E66" s="95"/>
      <c r="F66" s="94"/>
      <c r="G66" s="81"/>
      <c r="I66" s="81"/>
      <c r="J66" s="80"/>
      <c r="K66" s="80"/>
      <c r="L66" s="80"/>
    </row>
    <row r="67" spans="2:12" x14ac:dyDescent="0.5">
      <c r="B67" s="31" t="s">
        <v>142</v>
      </c>
      <c r="C67" s="76"/>
      <c r="D67" s="89"/>
      <c r="E67" s="84">
        <f>+O14/((D7+E7)/2)</f>
        <v>10.723404255319149</v>
      </c>
      <c r="F67" s="83"/>
      <c r="G67" s="77" t="s">
        <v>143</v>
      </c>
      <c r="I67" s="77"/>
      <c r="J67" s="31"/>
      <c r="K67" s="80"/>
      <c r="L67" s="80"/>
    </row>
    <row r="68" spans="2:12" x14ac:dyDescent="0.5">
      <c r="B68" s="31" t="s">
        <v>144</v>
      </c>
      <c r="C68" s="76"/>
      <c r="D68" s="76"/>
      <c r="E68" s="97">
        <f>365/E67</f>
        <v>34.037698412698411</v>
      </c>
      <c r="F68" s="76"/>
      <c r="G68" s="77" t="s">
        <v>145</v>
      </c>
      <c r="I68" s="77"/>
      <c r="J68" s="31"/>
      <c r="K68" s="80"/>
      <c r="L68" s="80"/>
    </row>
    <row r="69" spans="2:12" x14ac:dyDescent="0.5">
      <c r="B69" s="80"/>
      <c r="C69" s="79"/>
      <c r="D69" s="79"/>
      <c r="E69" s="80"/>
      <c r="F69" s="79"/>
      <c r="G69" s="81"/>
      <c r="I69" s="81"/>
      <c r="J69" s="80"/>
      <c r="K69" s="80"/>
      <c r="L69" s="80"/>
    </row>
    <row r="70" spans="2:12" x14ac:dyDescent="0.5">
      <c r="B70" s="75" t="s">
        <v>146</v>
      </c>
      <c r="C70" s="79"/>
      <c r="D70" s="79"/>
      <c r="E70" s="80"/>
      <c r="F70" s="79"/>
      <c r="G70" s="81"/>
      <c r="I70" s="81"/>
      <c r="J70" s="80"/>
      <c r="K70" s="80"/>
      <c r="L70" s="80"/>
    </row>
    <row r="71" spans="2:12" x14ac:dyDescent="0.5">
      <c r="B71" s="31" t="s">
        <v>147</v>
      </c>
      <c r="C71" s="78"/>
      <c r="D71" s="96">
        <f>+N16/N8</f>
        <v>0.640625</v>
      </c>
      <c r="E71" s="96">
        <f>+O16/O8</f>
        <v>0.62611275964391688</v>
      </c>
      <c r="F71" s="78"/>
      <c r="G71" s="77" t="s">
        <v>148</v>
      </c>
      <c r="I71" s="77"/>
      <c r="J71" s="31"/>
      <c r="K71" s="80"/>
      <c r="L71" s="80"/>
    </row>
    <row r="72" spans="2:12" x14ac:dyDescent="0.5">
      <c r="B72" s="31" t="s">
        <v>149</v>
      </c>
      <c r="C72" s="78"/>
      <c r="D72" s="96">
        <f>+N24/N8</f>
        <v>0.40104166666666669</v>
      </c>
      <c r="E72" s="96">
        <f>+O24/O8</f>
        <v>0.3973293768545994</v>
      </c>
      <c r="F72" s="78"/>
      <c r="G72" s="77" t="s">
        <v>150</v>
      </c>
      <c r="I72" s="77"/>
      <c r="J72" s="31"/>
      <c r="K72" s="80"/>
      <c r="L72" s="80"/>
    </row>
    <row r="73" spans="2:12" x14ac:dyDescent="0.5">
      <c r="B73" s="31" t="s">
        <v>151</v>
      </c>
      <c r="C73" s="78"/>
      <c r="D73" s="78"/>
      <c r="E73" s="96">
        <f>+O36/((D21+E21)/2)</f>
        <v>5.591383980394686E-2</v>
      </c>
      <c r="F73" s="78"/>
      <c r="G73" s="77" t="s">
        <v>152</v>
      </c>
      <c r="I73" s="77"/>
      <c r="J73" s="80"/>
      <c r="K73" s="80"/>
      <c r="L73" s="80"/>
    </row>
    <row r="74" spans="2:12" x14ac:dyDescent="0.5">
      <c r="B74" s="31" t="s">
        <v>153</v>
      </c>
      <c r="C74" s="78"/>
      <c r="D74" s="78"/>
      <c r="E74" s="96">
        <f>+O36/((D42+E42)/2)</f>
        <v>9.4101047376132854E-2</v>
      </c>
      <c r="F74" s="78"/>
      <c r="G74" s="77" t="s">
        <v>154</v>
      </c>
      <c r="I74" s="77"/>
      <c r="J74" s="31"/>
      <c r="K74" s="80"/>
      <c r="L74" s="80"/>
    </row>
    <row r="75" spans="2:12" x14ac:dyDescent="0.5">
      <c r="B75" s="80"/>
      <c r="C75" s="80"/>
      <c r="D75" s="80"/>
      <c r="E75" s="80"/>
      <c r="F75" s="79"/>
      <c r="G75" s="81"/>
      <c r="I75" s="81"/>
      <c r="J75" s="80"/>
      <c r="K75" s="80"/>
      <c r="L75" s="8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696DB-9FB9-4455-AF33-8AA7C7737A5F}">
  <dimension ref="A1:AC75"/>
  <sheetViews>
    <sheetView workbookViewId="0">
      <selection activeCell="L68" sqref="L68"/>
    </sheetView>
  </sheetViews>
  <sheetFormatPr defaultRowHeight="14.35" x14ac:dyDescent="0.5"/>
  <cols>
    <col min="1" max="1" width="2.76171875" customWidth="1"/>
    <col min="2" max="2" width="30.5859375" customWidth="1"/>
    <col min="3" max="3" width="2.5859375" customWidth="1"/>
    <col min="4" max="5" width="12.29296875" customWidth="1"/>
    <col min="6" max="6" width="2.46875" customWidth="1"/>
    <col min="7" max="7" width="20.17578125" customWidth="1"/>
    <col min="9" max="9" width="4.64453125" customWidth="1"/>
    <col min="10" max="10" width="11.41015625" customWidth="1"/>
    <col min="11" max="11" width="2.8203125" customWidth="1"/>
    <col min="12" max="12" width="26.9375" customWidth="1"/>
    <col min="13" max="13" width="2.5859375" customWidth="1"/>
    <col min="14" max="15" width="12.8203125" customWidth="1"/>
    <col min="17" max="17" width="11.9375" customWidth="1"/>
    <col min="20" max="20" width="11.3515625" customWidth="1"/>
    <col min="257" max="257" width="2.76171875" customWidth="1"/>
    <col min="258" max="258" width="24.46875" customWidth="1"/>
    <col min="259" max="259" width="2.5859375" customWidth="1"/>
    <col min="260" max="261" width="12.29296875" customWidth="1"/>
    <col min="262" max="262" width="8.703125" customWidth="1"/>
    <col min="263" max="263" width="20.17578125" customWidth="1"/>
    <col min="265" max="265" width="4.64453125" customWidth="1"/>
    <col min="266" max="266" width="11.41015625" customWidth="1"/>
    <col min="267" max="267" width="3.46875" customWidth="1"/>
    <col min="268" max="268" width="26.9375" customWidth="1"/>
    <col min="269" max="269" width="2.5859375" customWidth="1"/>
    <col min="270" max="271" width="12.8203125" customWidth="1"/>
    <col min="273" max="273" width="11.9375" customWidth="1"/>
    <col min="276" max="276" width="11.3515625" customWidth="1"/>
    <col min="513" max="513" width="2.76171875" customWidth="1"/>
    <col min="514" max="514" width="24.46875" customWidth="1"/>
    <col min="515" max="515" width="2.5859375" customWidth="1"/>
    <col min="516" max="517" width="12.29296875" customWidth="1"/>
    <col min="518" max="518" width="8.703125" customWidth="1"/>
    <col min="519" max="519" width="20.17578125" customWidth="1"/>
    <col min="521" max="521" width="4.64453125" customWidth="1"/>
    <col min="522" max="522" width="11.41015625" customWidth="1"/>
    <col min="523" max="523" width="3.46875" customWidth="1"/>
    <col min="524" max="524" width="26.9375" customWidth="1"/>
    <col min="525" max="525" width="2.5859375" customWidth="1"/>
    <col min="526" max="527" width="12.8203125" customWidth="1"/>
    <col min="529" max="529" width="11.9375" customWidth="1"/>
    <col min="532" max="532" width="11.3515625" customWidth="1"/>
    <col min="769" max="769" width="2.76171875" customWidth="1"/>
    <col min="770" max="770" width="24.46875" customWidth="1"/>
    <col min="771" max="771" width="2.5859375" customWidth="1"/>
    <col min="772" max="773" width="12.29296875" customWidth="1"/>
    <col min="774" max="774" width="8.703125" customWidth="1"/>
    <col min="775" max="775" width="20.17578125" customWidth="1"/>
    <col min="777" max="777" width="4.64453125" customWidth="1"/>
    <col min="778" max="778" width="11.41015625" customWidth="1"/>
    <col min="779" max="779" width="3.46875" customWidth="1"/>
    <col min="780" max="780" width="26.9375" customWidth="1"/>
    <col min="781" max="781" width="2.5859375" customWidth="1"/>
    <col min="782" max="783" width="12.8203125" customWidth="1"/>
    <col min="785" max="785" width="11.9375" customWidth="1"/>
    <col min="788" max="788" width="11.3515625" customWidth="1"/>
    <col min="1025" max="1025" width="2.76171875" customWidth="1"/>
    <col min="1026" max="1026" width="24.46875" customWidth="1"/>
    <col min="1027" max="1027" width="2.5859375" customWidth="1"/>
    <col min="1028" max="1029" width="12.29296875" customWidth="1"/>
    <col min="1030" max="1030" width="8.703125" customWidth="1"/>
    <col min="1031" max="1031" width="20.17578125" customWidth="1"/>
    <col min="1033" max="1033" width="4.64453125" customWidth="1"/>
    <col min="1034" max="1034" width="11.41015625" customWidth="1"/>
    <col min="1035" max="1035" width="3.46875" customWidth="1"/>
    <col min="1036" max="1036" width="26.9375" customWidth="1"/>
    <col min="1037" max="1037" width="2.5859375" customWidth="1"/>
    <col min="1038" max="1039" width="12.8203125" customWidth="1"/>
    <col min="1041" max="1041" width="11.9375" customWidth="1"/>
    <col min="1044" max="1044" width="11.3515625" customWidth="1"/>
    <col min="1281" max="1281" width="2.76171875" customWidth="1"/>
    <col min="1282" max="1282" width="24.46875" customWidth="1"/>
    <col min="1283" max="1283" width="2.5859375" customWidth="1"/>
    <col min="1284" max="1285" width="12.29296875" customWidth="1"/>
    <col min="1286" max="1286" width="8.703125" customWidth="1"/>
    <col min="1287" max="1287" width="20.17578125" customWidth="1"/>
    <col min="1289" max="1289" width="4.64453125" customWidth="1"/>
    <col min="1290" max="1290" width="11.41015625" customWidth="1"/>
    <col min="1291" max="1291" width="3.46875" customWidth="1"/>
    <col min="1292" max="1292" width="26.9375" customWidth="1"/>
    <col min="1293" max="1293" width="2.5859375" customWidth="1"/>
    <col min="1294" max="1295" width="12.8203125" customWidth="1"/>
    <col min="1297" max="1297" width="11.9375" customWidth="1"/>
    <col min="1300" max="1300" width="11.3515625" customWidth="1"/>
    <col min="1537" max="1537" width="2.76171875" customWidth="1"/>
    <col min="1538" max="1538" width="24.46875" customWidth="1"/>
    <col min="1539" max="1539" width="2.5859375" customWidth="1"/>
    <col min="1540" max="1541" width="12.29296875" customWidth="1"/>
    <col min="1542" max="1542" width="8.703125" customWidth="1"/>
    <col min="1543" max="1543" width="20.17578125" customWidth="1"/>
    <col min="1545" max="1545" width="4.64453125" customWidth="1"/>
    <col min="1546" max="1546" width="11.41015625" customWidth="1"/>
    <col min="1547" max="1547" width="3.46875" customWidth="1"/>
    <col min="1548" max="1548" width="26.9375" customWidth="1"/>
    <col min="1549" max="1549" width="2.5859375" customWidth="1"/>
    <col min="1550" max="1551" width="12.8203125" customWidth="1"/>
    <col min="1553" max="1553" width="11.9375" customWidth="1"/>
    <col min="1556" max="1556" width="11.3515625" customWidth="1"/>
    <col min="1793" max="1793" width="2.76171875" customWidth="1"/>
    <col min="1794" max="1794" width="24.46875" customWidth="1"/>
    <col min="1795" max="1795" width="2.5859375" customWidth="1"/>
    <col min="1796" max="1797" width="12.29296875" customWidth="1"/>
    <col min="1798" max="1798" width="8.703125" customWidth="1"/>
    <col min="1799" max="1799" width="20.17578125" customWidth="1"/>
    <col min="1801" max="1801" width="4.64453125" customWidth="1"/>
    <col min="1802" max="1802" width="11.41015625" customWidth="1"/>
    <col min="1803" max="1803" width="3.46875" customWidth="1"/>
    <col min="1804" max="1804" width="26.9375" customWidth="1"/>
    <col min="1805" max="1805" width="2.5859375" customWidth="1"/>
    <col min="1806" max="1807" width="12.8203125" customWidth="1"/>
    <col min="1809" max="1809" width="11.9375" customWidth="1"/>
    <col min="1812" max="1812" width="11.3515625" customWidth="1"/>
    <col min="2049" max="2049" width="2.76171875" customWidth="1"/>
    <col min="2050" max="2050" width="24.46875" customWidth="1"/>
    <col min="2051" max="2051" width="2.5859375" customWidth="1"/>
    <col min="2052" max="2053" width="12.29296875" customWidth="1"/>
    <col min="2054" max="2054" width="8.703125" customWidth="1"/>
    <col min="2055" max="2055" width="20.17578125" customWidth="1"/>
    <col min="2057" max="2057" width="4.64453125" customWidth="1"/>
    <col min="2058" max="2058" width="11.41015625" customWidth="1"/>
    <col min="2059" max="2059" width="3.46875" customWidth="1"/>
    <col min="2060" max="2060" width="26.9375" customWidth="1"/>
    <col min="2061" max="2061" width="2.5859375" customWidth="1"/>
    <col min="2062" max="2063" width="12.8203125" customWidth="1"/>
    <col min="2065" max="2065" width="11.9375" customWidth="1"/>
    <col min="2068" max="2068" width="11.3515625" customWidth="1"/>
    <col min="2305" max="2305" width="2.76171875" customWidth="1"/>
    <col min="2306" max="2306" width="24.46875" customWidth="1"/>
    <col min="2307" max="2307" width="2.5859375" customWidth="1"/>
    <col min="2308" max="2309" width="12.29296875" customWidth="1"/>
    <col min="2310" max="2310" width="8.703125" customWidth="1"/>
    <col min="2311" max="2311" width="20.17578125" customWidth="1"/>
    <col min="2313" max="2313" width="4.64453125" customWidth="1"/>
    <col min="2314" max="2314" width="11.41015625" customWidth="1"/>
    <col min="2315" max="2315" width="3.46875" customWidth="1"/>
    <col min="2316" max="2316" width="26.9375" customWidth="1"/>
    <col min="2317" max="2317" width="2.5859375" customWidth="1"/>
    <col min="2318" max="2319" width="12.8203125" customWidth="1"/>
    <col min="2321" max="2321" width="11.9375" customWidth="1"/>
    <col min="2324" max="2324" width="11.3515625" customWidth="1"/>
    <col min="2561" max="2561" width="2.76171875" customWidth="1"/>
    <col min="2562" max="2562" width="24.46875" customWidth="1"/>
    <col min="2563" max="2563" width="2.5859375" customWidth="1"/>
    <col min="2564" max="2565" width="12.29296875" customWidth="1"/>
    <col min="2566" max="2566" width="8.703125" customWidth="1"/>
    <col min="2567" max="2567" width="20.17578125" customWidth="1"/>
    <col min="2569" max="2569" width="4.64453125" customWidth="1"/>
    <col min="2570" max="2570" width="11.41015625" customWidth="1"/>
    <col min="2571" max="2571" width="3.46875" customWidth="1"/>
    <col min="2572" max="2572" width="26.9375" customWidth="1"/>
    <col min="2573" max="2573" width="2.5859375" customWidth="1"/>
    <col min="2574" max="2575" width="12.8203125" customWidth="1"/>
    <col min="2577" max="2577" width="11.9375" customWidth="1"/>
    <col min="2580" max="2580" width="11.3515625" customWidth="1"/>
    <col min="2817" max="2817" width="2.76171875" customWidth="1"/>
    <col min="2818" max="2818" width="24.46875" customWidth="1"/>
    <col min="2819" max="2819" width="2.5859375" customWidth="1"/>
    <col min="2820" max="2821" width="12.29296875" customWidth="1"/>
    <col min="2822" max="2822" width="8.703125" customWidth="1"/>
    <col min="2823" max="2823" width="20.17578125" customWidth="1"/>
    <col min="2825" max="2825" width="4.64453125" customWidth="1"/>
    <col min="2826" max="2826" width="11.41015625" customWidth="1"/>
    <col min="2827" max="2827" width="3.46875" customWidth="1"/>
    <col min="2828" max="2828" width="26.9375" customWidth="1"/>
    <col min="2829" max="2829" width="2.5859375" customWidth="1"/>
    <col min="2830" max="2831" width="12.8203125" customWidth="1"/>
    <col min="2833" max="2833" width="11.9375" customWidth="1"/>
    <col min="2836" max="2836" width="11.3515625" customWidth="1"/>
    <col min="3073" max="3073" width="2.76171875" customWidth="1"/>
    <col min="3074" max="3074" width="24.46875" customWidth="1"/>
    <col min="3075" max="3075" width="2.5859375" customWidth="1"/>
    <col min="3076" max="3077" width="12.29296875" customWidth="1"/>
    <col min="3078" max="3078" width="8.703125" customWidth="1"/>
    <col min="3079" max="3079" width="20.17578125" customWidth="1"/>
    <col min="3081" max="3081" width="4.64453125" customWidth="1"/>
    <col min="3082" max="3082" width="11.41015625" customWidth="1"/>
    <col min="3083" max="3083" width="3.46875" customWidth="1"/>
    <col min="3084" max="3084" width="26.9375" customWidth="1"/>
    <col min="3085" max="3085" width="2.5859375" customWidth="1"/>
    <col min="3086" max="3087" width="12.8203125" customWidth="1"/>
    <col min="3089" max="3089" width="11.9375" customWidth="1"/>
    <col min="3092" max="3092" width="11.3515625" customWidth="1"/>
    <col min="3329" max="3329" width="2.76171875" customWidth="1"/>
    <col min="3330" max="3330" width="24.46875" customWidth="1"/>
    <col min="3331" max="3331" width="2.5859375" customWidth="1"/>
    <col min="3332" max="3333" width="12.29296875" customWidth="1"/>
    <col min="3334" max="3334" width="8.703125" customWidth="1"/>
    <col min="3335" max="3335" width="20.17578125" customWidth="1"/>
    <col min="3337" max="3337" width="4.64453125" customWidth="1"/>
    <col min="3338" max="3338" width="11.41015625" customWidth="1"/>
    <col min="3339" max="3339" width="3.46875" customWidth="1"/>
    <col min="3340" max="3340" width="26.9375" customWidth="1"/>
    <col min="3341" max="3341" width="2.5859375" customWidth="1"/>
    <col min="3342" max="3343" width="12.8203125" customWidth="1"/>
    <col min="3345" max="3345" width="11.9375" customWidth="1"/>
    <col min="3348" max="3348" width="11.3515625" customWidth="1"/>
    <col min="3585" max="3585" width="2.76171875" customWidth="1"/>
    <col min="3586" max="3586" width="24.46875" customWidth="1"/>
    <col min="3587" max="3587" width="2.5859375" customWidth="1"/>
    <col min="3588" max="3589" width="12.29296875" customWidth="1"/>
    <col min="3590" max="3590" width="8.703125" customWidth="1"/>
    <col min="3591" max="3591" width="20.17578125" customWidth="1"/>
    <col min="3593" max="3593" width="4.64453125" customWidth="1"/>
    <col min="3594" max="3594" width="11.41015625" customWidth="1"/>
    <col min="3595" max="3595" width="3.46875" customWidth="1"/>
    <col min="3596" max="3596" width="26.9375" customWidth="1"/>
    <col min="3597" max="3597" width="2.5859375" customWidth="1"/>
    <col min="3598" max="3599" width="12.8203125" customWidth="1"/>
    <col min="3601" max="3601" width="11.9375" customWidth="1"/>
    <col min="3604" max="3604" width="11.3515625" customWidth="1"/>
    <col min="3841" max="3841" width="2.76171875" customWidth="1"/>
    <col min="3842" max="3842" width="24.46875" customWidth="1"/>
    <col min="3843" max="3843" width="2.5859375" customWidth="1"/>
    <col min="3844" max="3845" width="12.29296875" customWidth="1"/>
    <col min="3846" max="3846" width="8.703125" customWidth="1"/>
    <col min="3847" max="3847" width="20.17578125" customWidth="1"/>
    <col min="3849" max="3849" width="4.64453125" customWidth="1"/>
    <col min="3850" max="3850" width="11.41015625" customWidth="1"/>
    <col min="3851" max="3851" width="3.46875" customWidth="1"/>
    <col min="3852" max="3852" width="26.9375" customWidth="1"/>
    <col min="3853" max="3853" width="2.5859375" customWidth="1"/>
    <col min="3854" max="3855" width="12.8203125" customWidth="1"/>
    <col min="3857" max="3857" width="11.9375" customWidth="1"/>
    <col min="3860" max="3860" width="11.3515625" customWidth="1"/>
    <col min="4097" max="4097" width="2.76171875" customWidth="1"/>
    <col min="4098" max="4098" width="24.46875" customWidth="1"/>
    <col min="4099" max="4099" width="2.5859375" customWidth="1"/>
    <col min="4100" max="4101" width="12.29296875" customWidth="1"/>
    <col min="4102" max="4102" width="8.703125" customWidth="1"/>
    <col min="4103" max="4103" width="20.17578125" customWidth="1"/>
    <col min="4105" max="4105" width="4.64453125" customWidth="1"/>
    <col min="4106" max="4106" width="11.41015625" customWidth="1"/>
    <col min="4107" max="4107" width="3.46875" customWidth="1"/>
    <col min="4108" max="4108" width="26.9375" customWidth="1"/>
    <col min="4109" max="4109" width="2.5859375" customWidth="1"/>
    <col min="4110" max="4111" width="12.8203125" customWidth="1"/>
    <col min="4113" max="4113" width="11.9375" customWidth="1"/>
    <col min="4116" max="4116" width="11.3515625" customWidth="1"/>
    <col min="4353" max="4353" width="2.76171875" customWidth="1"/>
    <col min="4354" max="4354" width="24.46875" customWidth="1"/>
    <col min="4355" max="4355" width="2.5859375" customWidth="1"/>
    <col min="4356" max="4357" width="12.29296875" customWidth="1"/>
    <col min="4358" max="4358" width="8.703125" customWidth="1"/>
    <col min="4359" max="4359" width="20.17578125" customWidth="1"/>
    <col min="4361" max="4361" width="4.64453125" customWidth="1"/>
    <col min="4362" max="4362" width="11.41015625" customWidth="1"/>
    <col min="4363" max="4363" width="3.46875" customWidth="1"/>
    <col min="4364" max="4364" width="26.9375" customWidth="1"/>
    <col min="4365" max="4365" width="2.5859375" customWidth="1"/>
    <col min="4366" max="4367" width="12.8203125" customWidth="1"/>
    <col min="4369" max="4369" width="11.9375" customWidth="1"/>
    <col min="4372" max="4372" width="11.3515625" customWidth="1"/>
    <col min="4609" max="4609" width="2.76171875" customWidth="1"/>
    <col min="4610" max="4610" width="24.46875" customWidth="1"/>
    <col min="4611" max="4611" width="2.5859375" customWidth="1"/>
    <col min="4612" max="4613" width="12.29296875" customWidth="1"/>
    <col min="4614" max="4614" width="8.703125" customWidth="1"/>
    <col min="4615" max="4615" width="20.17578125" customWidth="1"/>
    <col min="4617" max="4617" width="4.64453125" customWidth="1"/>
    <col min="4618" max="4618" width="11.41015625" customWidth="1"/>
    <col min="4619" max="4619" width="3.46875" customWidth="1"/>
    <col min="4620" max="4620" width="26.9375" customWidth="1"/>
    <col min="4621" max="4621" width="2.5859375" customWidth="1"/>
    <col min="4622" max="4623" width="12.8203125" customWidth="1"/>
    <col min="4625" max="4625" width="11.9375" customWidth="1"/>
    <col min="4628" max="4628" width="11.3515625" customWidth="1"/>
    <col min="4865" max="4865" width="2.76171875" customWidth="1"/>
    <col min="4866" max="4866" width="24.46875" customWidth="1"/>
    <col min="4867" max="4867" width="2.5859375" customWidth="1"/>
    <col min="4868" max="4869" width="12.29296875" customWidth="1"/>
    <col min="4870" max="4870" width="8.703125" customWidth="1"/>
    <col min="4871" max="4871" width="20.17578125" customWidth="1"/>
    <col min="4873" max="4873" width="4.64453125" customWidth="1"/>
    <col min="4874" max="4874" width="11.41015625" customWidth="1"/>
    <col min="4875" max="4875" width="3.46875" customWidth="1"/>
    <col min="4876" max="4876" width="26.9375" customWidth="1"/>
    <col min="4877" max="4877" width="2.5859375" customWidth="1"/>
    <col min="4878" max="4879" width="12.8203125" customWidth="1"/>
    <col min="4881" max="4881" width="11.9375" customWidth="1"/>
    <col min="4884" max="4884" width="11.3515625" customWidth="1"/>
    <col min="5121" max="5121" width="2.76171875" customWidth="1"/>
    <col min="5122" max="5122" width="24.46875" customWidth="1"/>
    <col min="5123" max="5123" width="2.5859375" customWidth="1"/>
    <col min="5124" max="5125" width="12.29296875" customWidth="1"/>
    <col min="5126" max="5126" width="8.703125" customWidth="1"/>
    <col min="5127" max="5127" width="20.17578125" customWidth="1"/>
    <col min="5129" max="5129" width="4.64453125" customWidth="1"/>
    <col min="5130" max="5130" width="11.41015625" customWidth="1"/>
    <col min="5131" max="5131" width="3.46875" customWidth="1"/>
    <col min="5132" max="5132" width="26.9375" customWidth="1"/>
    <col min="5133" max="5133" width="2.5859375" customWidth="1"/>
    <col min="5134" max="5135" width="12.8203125" customWidth="1"/>
    <col min="5137" max="5137" width="11.9375" customWidth="1"/>
    <col min="5140" max="5140" width="11.3515625" customWidth="1"/>
    <col min="5377" max="5377" width="2.76171875" customWidth="1"/>
    <col min="5378" max="5378" width="24.46875" customWidth="1"/>
    <col min="5379" max="5379" width="2.5859375" customWidth="1"/>
    <col min="5380" max="5381" width="12.29296875" customWidth="1"/>
    <col min="5382" max="5382" width="8.703125" customWidth="1"/>
    <col min="5383" max="5383" width="20.17578125" customWidth="1"/>
    <col min="5385" max="5385" width="4.64453125" customWidth="1"/>
    <col min="5386" max="5386" width="11.41015625" customWidth="1"/>
    <col min="5387" max="5387" width="3.46875" customWidth="1"/>
    <col min="5388" max="5388" width="26.9375" customWidth="1"/>
    <col min="5389" max="5389" width="2.5859375" customWidth="1"/>
    <col min="5390" max="5391" width="12.8203125" customWidth="1"/>
    <col min="5393" max="5393" width="11.9375" customWidth="1"/>
    <col min="5396" max="5396" width="11.3515625" customWidth="1"/>
    <col min="5633" max="5633" width="2.76171875" customWidth="1"/>
    <col min="5634" max="5634" width="24.46875" customWidth="1"/>
    <col min="5635" max="5635" width="2.5859375" customWidth="1"/>
    <col min="5636" max="5637" width="12.29296875" customWidth="1"/>
    <col min="5638" max="5638" width="8.703125" customWidth="1"/>
    <col min="5639" max="5639" width="20.17578125" customWidth="1"/>
    <col min="5641" max="5641" width="4.64453125" customWidth="1"/>
    <col min="5642" max="5642" width="11.41015625" customWidth="1"/>
    <col min="5643" max="5643" width="3.46875" customWidth="1"/>
    <col min="5644" max="5644" width="26.9375" customWidth="1"/>
    <col min="5645" max="5645" width="2.5859375" customWidth="1"/>
    <col min="5646" max="5647" width="12.8203125" customWidth="1"/>
    <col min="5649" max="5649" width="11.9375" customWidth="1"/>
    <col min="5652" max="5652" width="11.3515625" customWidth="1"/>
    <col min="5889" max="5889" width="2.76171875" customWidth="1"/>
    <col min="5890" max="5890" width="24.46875" customWidth="1"/>
    <col min="5891" max="5891" width="2.5859375" customWidth="1"/>
    <col min="5892" max="5893" width="12.29296875" customWidth="1"/>
    <col min="5894" max="5894" width="8.703125" customWidth="1"/>
    <col min="5895" max="5895" width="20.17578125" customWidth="1"/>
    <col min="5897" max="5897" width="4.64453125" customWidth="1"/>
    <col min="5898" max="5898" width="11.41015625" customWidth="1"/>
    <col min="5899" max="5899" width="3.46875" customWidth="1"/>
    <col min="5900" max="5900" width="26.9375" customWidth="1"/>
    <col min="5901" max="5901" width="2.5859375" customWidth="1"/>
    <col min="5902" max="5903" width="12.8203125" customWidth="1"/>
    <col min="5905" max="5905" width="11.9375" customWidth="1"/>
    <col min="5908" max="5908" width="11.3515625" customWidth="1"/>
    <col min="6145" max="6145" width="2.76171875" customWidth="1"/>
    <col min="6146" max="6146" width="24.46875" customWidth="1"/>
    <col min="6147" max="6147" width="2.5859375" customWidth="1"/>
    <col min="6148" max="6149" width="12.29296875" customWidth="1"/>
    <col min="6150" max="6150" width="8.703125" customWidth="1"/>
    <col min="6151" max="6151" width="20.17578125" customWidth="1"/>
    <col min="6153" max="6153" width="4.64453125" customWidth="1"/>
    <col min="6154" max="6154" width="11.41015625" customWidth="1"/>
    <col min="6155" max="6155" width="3.46875" customWidth="1"/>
    <col min="6156" max="6156" width="26.9375" customWidth="1"/>
    <col min="6157" max="6157" width="2.5859375" customWidth="1"/>
    <col min="6158" max="6159" width="12.8203125" customWidth="1"/>
    <col min="6161" max="6161" width="11.9375" customWidth="1"/>
    <col min="6164" max="6164" width="11.3515625" customWidth="1"/>
    <col min="6401" max="6401" width="2.76171875" customWidth="1"/>
    <col min="6402" max="6402" width="24.46875" customWidth="1"/>
    <col min="6403" max="6403" width="2.5859375" customWidth="1"/>
    <col min="6404" max="6405" width="12.29296875" customWidth="1"/>
    <col min="6406" max="6406" width="8.703125" customWidth="1"/>
    <col min="6407" max="6407" width="20.17578125" customWidth="1"/>
    <col min="6409" max="6409" width="4.64453125" customWidth="1"/>
    <col min="6410" max="6410" width="11.41015625" customWidth="1"/>
    <col min="6411" max="6411" width="3.46875" customWidth="1"/>
    <col min="6412" max="6412" width="26.9375" customWidth="1"/>
    <col min="6413" max="6413" width="2.5859375" customWidth="1"/>
    <col min="6414" max="6415" width="12.8203125" customWidth="1"/>
    <col min="6417" max="6417" width="11.9375" customWidth="1"/>
    <col min="6420" max="6420" width="11.3515625" customWidth="1"/>
    <col min="6657" max="6657" width="2.76171875" customWidth="1"/>
    <col min="6658" max="6658" width="24.46875" customWidth="1"/>
    <col min="6659" max="6659" width="2.5859375" customWidth="1"/>
    <col min="6660" max="6661" width="12.29296875" customWidth="1"/>
    <col min="6662" max="6662" width="8.703125" customWidth="1"/>
    <col min="6663" max="6663" width="20.17578125" customWidth="1"/>
    <col min="6665" max="6665" width="4.64453125" customWidth="1"/>
    <col min="6666" max="6666" width="11.41015625" customWidth="1"/>
    <col min="6667" max="6667" width="3.46875" customWidth="1"/>
    <col min="6668" max="6668" width="26.9375" customWidth="1"/>
    <col min="6669" max="6669" width="2.5859375" customWidth="1"/>
    <col min="6670" max="6671" width="12.8203125" customWidth="1"/>
    <col min="6673" max="6673" width="11.9375" customWidth="1"/>
    <col min="6676" max="6676" width="11.3515625" customWidth="1"/>
    <col min="6913" max="6913" width="2.76171875" customWidth="1"/>
    <col min="6914" max="6914" width="24.46875" customWidth="1"/>
    <col min="6915" max="6915" width="2.5859375" customWidth="1"/>
    <col min="6916" max="6917" width="12.29296875" customWidth="1"/>
    <col min="6918" max="6918" width="8.703125" customWidth="1"/>
    <col min="6919" max="6919" width="20.17578125" customWidth="1"/>
    <col min="6921" max="6921" width="4.64453125" customWidth="1"/>
    <col min="6922" max="6922" width="11.41015625" customWidth="1"/>
    <col min="6923" max="6923" width="3.46875" customWidth="1"/>
    <col min="6924" max="6924" width="26.9375" customWidth="1"/>
    <col min="6925" max="6925" width="2.5859375" customWidth="1"/>
    <col min="6926" max="6927" width="12.8203125" customWidth="1"/>
    <col min="6929" max="6929" width="11.9375" customWidth="1"/>
    <col min="6932" max="6932" width="11.3515625" customWidth="1"/>
    <col min="7169" max="7169" width="2.76171875" customWidth="1"/>
    <col min="7170" max="7170" width="24.46875" customWidth="1"/>
    <col min="7171" max="7171" width="2.5859375" customWidth="1"/>
    <col min="7172" max="7173" width="12.29296875" customWidth="1"/>
    <col min="7174" max="7174" width="8.703125" customWidth="1"/>
    <col min="7175" max="7175" width="20.17578125" customWidth="1"/>
    <col min="7177" max="7177" width="4.64453125" customWidth="1"/>
    <col min="7178" max="7178" width="11.41015625" customWidth="1"/>
    <col min="7179" max="7179" width="3.46875" customWidth="1"/>
    <col min="7180" max="7180" width="26.9375" customWidth="1"/>
    <col min="7181" max="7181" width="2.5859375" customWidth="1"/>
    <col min="7182" max="7183" width="12.8203125" customWidth="1"/>
    <col min="7185" max="7185" width="11.9375" customWidth="1"/>
    <col min="7188" max="7188" width="11.3515625" customWidth="1"/>
    <col min="7425" max="7425" width="2.76171875" customWidth="1"/>
    <col min="7426" max="7426" width="24.46875" customWidth="1"/>
    <col min="7427" max="7427" width="2.5859375" customWidth="1"/>
    <col min="7428" max="7429" width="12.29296875" customWidth="1"/>
    <col min="7430" max="7430" width="8.703125" customWidth="1"/>
    <col min="7431" max="7431" width="20.17578125" customWidth="1"/>
    <col min="7433" max="7433" width="4.64453125" customWidth="1"/>
    <col min="7434" max="7434" width="11.41015625" customWidth="1"/>
    <col min="7435" max="7435" width="3.46875" customWidth="1"/>
    <col min="7436" max="7436" width="26.9375" customWidth="1"/>
    <col min="7437" max="7437" width="2.5859375" customWidth="1"/>
    <col min="7438" max="7439" width="12.8203125" customWidth="1"/>
    <col min="7441" max="7441" width="11.9375" customWidth="1"/>
    <col min="7444" max="7444" width="11.3515625" customWidth="1"/>
    <col min="7681" max="7681" width="2.76171875" customWidth="1"/>
    <col min="7682" max="7682" width="24.46875" customWidth="1"/>
    <col min="7683" max="7683" width="2.5859375" customWidth="1"/>
    <col min="7684" max="7685" width="12.29296875" customWidth="1"/>
    <col min="7686" max="7686" width="8.703125" customWidth="1"/>
    <col min="7687" max="7687" width="20.17578125" customWidth="1"/>
    <col min="7689" max="7689" width="4.64453125" customWidth="1"/>
    <col min="7690" max="7690" width="11.41015625" customWidth="1"/>
    <col min="7691" max="7691" width="3.46875" customWidth="1"/>
    <col min="7692" max="7692" width="26.9375" customWidth="1"/>
    <col min="7693" max="7693" width="2.5859375" customWidth="1"/>
    <col min="7694" max="7695" width="12.8203125" customWidth="1"/>
    <col min="7697" max="7697" width="11.9375" customWidth="1"/>
    <col min="7700" max="7700" width="11.3515625" customWidth="1"/>
    <col min="7937" max="7937" width="2.76171875" customWidth="1"/>
    <col min="7938" max="7938" width="24.46875" customWidth="1"/>
    <col min="7939" max="7939" width="2.5859375" customWidth="1"/>
    <col min="7940" max="7941" width="12.29296875" customWidth="1"/>
    <col min="7942" max="7942" width="8.703125" customWidth="1"/>
    <col min="7943" max="7943" width="20.17578125" customWidth="1"/>
    <col min="7945" max="7945" width="4.64453125" customWidth="1"/>
    <col min="7946" max="7946" width="11.41015625" customWidth="1"/>
    <col min="7947" max="7947" width="3.46875" customWidth="1"/>
    <col min="7948" max="7948" width="26.9375" customWidth="1"/>
    <col min="7949" max="7949" width="2.5859375" customWidth="1"/>
    <col min="7950" max="7951" width="12.8203125" customWidth="1"/>
    <col min="7953" max="7953" width="11.9375" customWidth="1"/>
    <col min="7956" max="7956" width="11.3515625" customWidth="1"/>
    <col min="8193" max="8193" width="2.76171875" customWidth="1"/>
    <col min="8194" max="8194" width="24.46875" customWidth="1"/>
    <col min="8195" max="8195" width="2.5859375" customWidth="1"/>
    <col min="8196" max="8197" width="12.29296875" customWidth="1"/>
    <col min="8198" max="8198" width="8.703125" customWidth="1"/>
    <col min="8199" max="8199" width="20.17578125" customWidth="1"/>
    <col min="8201" max="8201" width="4.64453125" customWidth="1"/>
    <col min="8202" max="8202" width="11.41015625" customWidth="1"/>
    <col min="8203" max="8203" width="3.46875" customWidth="1"/>
    <col min="8204" max="8204" width="26.9375" customWidth="1"/>
    <col min="8205" max="8205" width="2.5859375" customWidth="1"/>
    <col min="8206" max="8207" width="12.8203125" customWidth="1"/>
    <col min="8209" max="8209" width="11.9375" customWidth="1"/>
    <col min="8212" max="8212" width="11.3515625" customWidth="1"/>
    <col min="8449" max="8449" width="2.76171875" customWidth="1"/>
    <col min="8450" max="8450" width="24.46875" customWidth="1"/>
    <col min="8451" max="8451" width="2.5859375" customWidth="1"/>
    <col min="8452" max="8453" width="12.29296875" customWidth="1"/>
    <col min="8454" max="8454" width="8.703125" customWidth="1"/>
    <col min="8455" max="8455" width="20.17578125" customWidth="1"/>
    <col min="8457" max="8457" width="4.64453125" customWidth="1"/>
    <col min="8458" max="8458" width="11.41015625" customWidth="1"/>
    <col min="8459" max="8459" width="3.46875" customWidth="1"/>
    <col min="8460" max="8460" width="26.9375" customWidth="1"/>
    <col min="8461" max="8461" width="2.5859375" customWidth="1"/>
    <col min="8462" max="8463" width="12.8203125" customWidth="1"/>
    <col min="8465" max="8465" width="11.9375" customWidth="1"/>
    <col min="8468" max="8468" width="11.3515625" customWidth="1"/>
    <col min="8705" max="8705" width="2.76171875" customWidth="1"/>
    <col min="8706" max="8706" width="24.46875" customWidth="1"/>
    <col min="8707" max="8707" width="2.5859375" customWidth="1"/>
    <col min="8708" max="8709" width="12.29296875" customWidth="1"/>
    <col min="8710" max="8710" width="8.703125" customWidth="1"/>
    <col min="8711" max="8711" width="20.17578125" customWidth="1"/>
    <col min="8713" max="8713" width="4.64453125" customWidth="1"/>
    <col min="8714" max="8714" width="11.41015625" customWidth="1"/>
    <col min="8715" max="8715" width="3.46875" customWidth="1"/>
    <col min="8716" max="8716" width="26.9375" customWidth="1"/>
    <col min="8717" max="8717" width="2.5859375" customWidth="1"/>
    <col min="8718" max="8719" width="12.8203125" customWidth="1"/>
    <col min="8721" max="8721" width="11.9375" customWidth="1"/>
    <col min="8724" max="8724" width="11.3515625" customWidth="1"/>
    <col min="8961" max="8961" width="2.76171875" customWidth="1"/>
    <col min="8962" max="8962" width="24.46875" customWidth="1"/>
    <col min="8963" max="8963" width="2.5859375" customWidth="1"/>
    <col min="8964" max="8965" width="12.29296875" customWidth="1"/>
    <col min="8966" max="8966" width="8.703125" customWidth="1"/>
    <col min="8967" max="8967" width="20.17578125" customWidth="1"/>
    <col min="8969" max="8969" width="4.64453125" customWidth="1"/>
    <col min="8970" max="8970" width="11.41015625" customWidth="1"/>
    <col min="8971" max="8971" width="3.46875" customWidth="1"/>
    <col min="8972" max="8972" width="26.9375" customWidth="1"/>
    <col min="8973" max="8973" width="2.5859375" customWidth="1"/>
    <col min="8974" max="8975" width="12.8203125" customWidth="1"/>
    <col min="8977" max="8977" width="11.9375" customWidth="1"/>
    <col min="8980" max="8980" width="11.3515625" customWidth="1"/>
    <col min="9217" max="9217" width="2.76171875" customWidth="1"/>
    <col min="9218" max="9218" width="24.46875" customWidth="1"/>
    <col min="9219" max="9219" width="2.5859375" customWidth="1"/>
    <col min="9220" max="9221" width="12.29296875" customWidth="1"/>
    <col min="9222" max="9222" width="8.703125" customWidth="1"/>
    <col min="9223" max="9223" width="20.17578125" customWidth="1"/>
    <col min="9225" max="9225" width="4.64453125" customWidth="1"/>
    <col min="9226" max="9226" width="11.41015625" customWidth="1"/>
    <col min="9227" max="9227" width="3.46875" customWidth="1"/>
    <col min="9228" max="9228" width="26.9375" customWidth="1"/>
    <col min="9229" max="9229" width="2.5859375" customWidth="1"/>
    <col min="9230" max="9231" width="12.8203125" customWidth="1"/>
    <col min="9233" max="9233" width="11.9375" customWidth="1"/>
    <col min="9236" max="9236" width="11.3515625" customWidth="1"/>
    <col min="9473" max="9473" width="2.76171875" customWidth="1"/>
    <col min="9474" max="9474" width="24.46875" customWidth="1"/>
    <col min="9475" max="9475" width="2.5859375" customWidth="1"/>
    <col min="9476" max="9477" width="12.29296875" customWidth="1"/>
    <col min="9478" max="9478" width="8.703125" customWidth="1"/>
    <col min="9479" max="9479" width="20.17578125" customWidth="1"/>
    <col min="9481" max="9481" width="4.64453125" customWidth="1"/>
    <col min="9482" max="9482" width="11.41015625" customWidth="1"/>
    <col min="9483" max="9483" width="3.46875" customWidth="1"/>
    <col min="9484" max="9484" width="26.9375" customWidth="1"/>
    <col min="9485" max="9485" width="2.5859375" customWidth="1"/>
    <col min="9486" max="9487" width="12.8203125" customWidth="1"/>
    <col min="9489" max="9489" width="11.9375" customWidth="1"/>
    <col min="9492" max="9492" width="11.3515625" customWidth="1"/>
    <col min="9729" max="9729" width="2.76171875" customWidth="1"/>
    <col min="9730" max="9730" width="24.46875" customWidth="1"/>
    <col min="9731" max="9731" width="2.5859375" customWidth="1"/>
    <col min="9732" max="9733" width="12.29296875" customWidth="1"/>
    <col min="9734" max="9734" width="8.703125" customWidth="1"/>
    <col min="9735" max="9735" width="20.17578125" customWidth="1"/>
    <col min="9737" max="9737" width="4.64453125" customWidth="1"/>
    <col min="9738" max="9738" width="11.41015625" customWidth="1"/>
    <col min="9739" max="9739" width="3.46875" customWidth="1"/>
    <col min="9740" max="9740" width="26.9375" customWidth="1"/>
    <col min="9741" max="9741" width="2.5859375" customWidth="1"/>
    <col min="9742" max="9743" width="12.8203125" customWidth="1"/>
    <col min="9745" max="9745" width="11.9375" customWidth="1"/>
    <col min="9748" max="9748" width="11.3515625" customWidth="1"/>
    <col min="9985" max="9985" width="2.76171875" customWidth="1"/>
    <col min="9986" max="9986" width="24.46875" customWidth="1"/>
    <col min="9987" max="9987" width="2.5859375" customWidth="1"/>
    <col min="9988" max="9989" width="12.29296875" customWidth="1"/>
    <col min="9990" max="9990" width="8.703125" customWidth="1"/>
    <col min="9991" max="9991" width="20.17578125" customWidth="1"/>
    <col min="9993" max="9993" width="4.64453125" customWidth="1"/>
    <col min="9994" max="9994" width="11.41015625" customWidth="1"/>
    <col min="9995" max="9995" width="3.46875" customWidth="1"/>
    <col min="9996" max="9996" width="26.9375" customWidth="1"/>
    <col min="9997" max="9997" width="2.5859375" customWidth="1"/>
    <col min="9998" max="9999" width="12.8203125" customWidth="1"/>
    <col min="10001" max="10001" width="11.9375" customWidth="1"/>
    <col min="10004" max="10004" width="11.3515625" customWidth="1"/>
    <col min="10241" max="10241" width="2.76171875" customWidth="1"/>
    <col min="10242" max="10242" width="24.46875" customWidth="1"/>
    <col min="10243" max="10243" width="2.5859375" customWidth="1"/>
    <col min="10244" max="10245" width="12.29296875" customWidth="1"/>
    <col min="10246" max="10246" width="8.703125" customWidth="1"/>
    <col min="10247" max="10247" width="20.17578125" customWidth="1"/>
    <col min="10249" max="10249" width="4.64453125" customWidth="1"/>
    <col min="10250" max="10250" width="11.41015625" customWidth="1"/>
    <col min="10251" max="10251" width="3.46875" customWidth="1"/>
    <col min="10252" max="10252" width="26.9375" customWidth="1"/>
    <col min="10253" max="10253" width="2.5859375" customWidth="1"/>
    <col min="10254" max="10255" width="12.8203125" customWidth="1"/>
    <col min="10257" max="10257" width="11.9375" customWidth="1"/>
    <col min="10260" max="10260" width="11.3515625" customWidth="1"/>
    <col min="10497" max="10497" width="2.76171875" customWidth="1"/>
    <col min="10498" max="10498" width="24.46875" customWidth="1"/>
    <col min="10499" max="10499" width="2.5859375" customWidth="1"/>
    <col min="10500" max="10501" width="12.29296875" customWidth="1"/>
    <col min="10502" max="10502" width="8.703125" customWidth="1"/>
    <col min="10503" max="10503" width="20.17578125" customWidth="1"/>
    <col min="10505" max="10505" width="4.64453125" customWidth="1"/>
    <col min="10506" max="10506" width="11.41015625" customWidth="1"/>
    <col min="10507" max="10507" width="3.46875" customWidth="1"/>
    <col min="10508" max="10508" width="26.9375" customWidth="1"/>
    <col min="10509" max="10509" width="2.5859375" customWidth="1"/>
    <col min="10510" max="10511" width="12.8203125" customWidth="1"/>
    <col min="10513" max="10513" width="11.9375" customWidth="1"/>
    <col min="10516" max="10516" width="11.3515625" customWidth="1"/>
    <col min="10753" max="10753" width="2.76171875" customWidth="1"/>
    <col min="10754" max="10754" width="24.46875" customWidth="1"/>
    <col min="10755" max="10755" width="2.5859375" customWidth="1"/>
    <col min="10756" max="10757" width="12.29296875" customWidth="1"/>
    <col min="10758" max="10758" width="8.703125" customWidth="1"/>
    <col min="10759" max="10759" width="20.17578125" customWidth="1"/>
    <col min="10761" max="10761" width="4.64453125" customWidth="1"/>
    <col min="10762" max="10762" width="11.41015625" customWidth="1"/>
    <col min="10763" max="10763" width="3.46875" customWidth="1"/>
    <col min="10764" max="10764" width="26.9375" customWidth="1"/>
    <col min="10765" max="10765" width="2.5859375" customWidth="1"/>
    <col min="10766" max="10767" width="12.8203125" customWidth="1"/>
    <col min="10769" max="10769" width="11.9375" customWidth="1"/>
    <col min="10772" max="10772" width="11.3515625" customWidth="1"/>
    <col min="11009" max="11009" width="2.76171875" customWidth="1"/>
    <col min="11010" max="11010" width="24.46875" customWidth="1"/>
    <col min="11011" max="11011" width="2.5859375" customWidth="1"/>
    <col min="11012" max="11013" width="12.29296875" customWidth="1"/>
    <col min="11014" max="11014" width="8.703125" customWidth="1"/>
    <col min="11015" max="11015" width="20.17578125" customWidth="1"/>
    <col min="11017" max="11017" width="4.64453125" customWidth="1"/>
    <col min="11018" max="11018" width="11.41015625" customWidth="1"/>
    <col min="11019" max="11019" width="3.46875" customWidth="1"/>
    <col min="11020" max="11020" width="26.9375" customWidth="1"/>
    <col min="11021" max="11021" width="2.5859375" customWidth="1"/>
    <col min="11022" max="11023" width="12.8203125" customWidth="1"/>
    <col min="11025" max="11025" width="11.9375" customWidth="1"/>
    <col min="11028" max="11028" width="11.3515625" customWidth="1"/>
    <col min="11265" max="11265" width="2.76171875" customWidth="1"/>
    <col min="11266" max="11266" width="24.46875" customWidth="1"/>
    <col min="11267" max="11267" width="2.5859375" customWidth="1"/>
    <col min="11268" max="11269" width="12.29296875" customWidth="1"/>
    <col min="11270" max="11270" width="8.703125" customWidth="1"/>
    <col min="11271" max="11271" width="20.17578125" customWidth="1"/>
    <col min="11273" max="11273" width="4.64453125" customWidth="1"/>
    <col min="11274" max="11274" width="11.41015625" customWidth="1"/>
    <col min="11275" max="11275" width="3.46875" customWidth="1"/>
    <col min="11276" max="11276" width="26.9375" customWidth="1"/>
    <col min="11277" max="11277" width="2.5859375" customWidth="1"/>
    <col min="11278" max="11279" width="12.8203125" customWidth="1"/>
    <col min="11281" max="11281" width="11.9375" customWidth="1"/>
    <col min="11284" max="11284" width="11.3515625" customWidth="1"/>
    <col min="11521" max="11521" width="2.76171875" customWidth="1"/>
    <col min="11522" max="11522" width="24.46875" customWidth="1"/>
    <col min="11523" max="11523" width="2.5859375" customWidth="1"/>
    <col min="11524" max="11525" width="12.29296875" customWidth="1"/>
    <col min="11526" max="11526" width="8.703125" customWidth="1"/>
    <col min="11527" max="11527" width="20.17578125" customWidth="1"/>
    <col min="11529" max="11529" width="4.64453125" customWidth="1"/>
    <col min="11530" max="11530" width="11.41015625" customWidth="1"/>
    <col min="11531" max="11531" width="3.46875" customWidth="1"/>
    <col min="11532" max="11532" width="26.9375" customWidth="1"/>
    <col min="11533" max="11533" width="2.5859375" customWidth="1"/>
    <col min="11534" max="11535" width="12.8203125" customWidth="1"/>
    <col min="11537" max="11537" width="11.9375" customWidth="1"/>
    <col min="11540" max="11540" width="11.3515625" customWidth="1"/>
    <col min="11777" max="11777" width="2.76171875" customWidth="1"/>
    <col min="11778" max="11778" width="24.46875" customWidth="1"/>
    <col min="11779" max="11779" width="2.5859375" customWidth="1"/>
    <col min="11780" max="11781" width="12.29296875" customWidth="1"/>
    <col min="11782" max="11782" width="8.703125" customWidth="1"/>
    <col min="11783" max="11783" width="20.17578125" customWidth="1"/>
    <col min="11785" max="11785" width="4.64453125" customWidth="1"/>
    <col min="11786" max="11786" width="11.41015625" customWidth="1"/>
    <col min="11787" max="11787" width="3.46875" customWidth="1"/>
    <col min="11788" max="11788" width="26.9375" customWidth="1"/>
    <col min="11789" max="11789" width="2.5859375" customWidth="1"/>
    <col min="11790" max="11791" width="12.8203125" customWidth="1"/>
    <col min="11793" max="11793" width="11.9375" customWidth="1"/>
    <col min="11796" max="11796" width="11.3515625" customWidth="1"/>
    <col min="12033" max="12033" width="2.76171875" customWidth="1"/>
    <col min="12034" max="12034" width="24.46875" customWidth="1"/>
    <col min="12035" max="12035" width="2.5859375" customWidth="1"/>
    <col min="12036" max="12037" width="12.29296875" customWidth="1"/>
    <col min="12038" max="12038" width="8.703125" customWidth="1"/>
    <col min="12039" max="12039" width="20.17578125" customWidth="1"/>
    <col min="12041" max="12041" width="4.64453125" customWidth="1"/>
    <col min="12042" max="12042" width="11.41015625" customWidth="1"/>
    <col min="12043" max="12043" width="3.46875" customWidth="1"/>
    <col min="12044" max="12044" width="26.9375" customWidth="1"/>
    <col min="12045" max="12045" width="2.5859375" customWidth="1"/>
    <col min="12046" max="12047" width="12.8203125" customWidth="1"/>
    <col min="12049" max="12049" width="11.9375" customWidth="1"/>
    <col min="12052" max="12052" width="11.3515625" customWidth="1"/>
    <col min="12289" max="12289" width="2.76171875" customWidth="1"/>
    <col min="12290" max="12290" width="24.46875" customWidth="1"/>
    <col min="12291" max="12291" width="2.5859375" customWidth="1"/>
    <col min="12292" max="12293" width="12.29296875" customWidth="1"/>
    <col min="12294" max="12294" width="8.703125" customWidth="1"/>
    <col min="12295" max="12295" width="20.17578125" customWidth="1"/>
    <col min="12297" max="12297" width="4.64453125" customWidth="1"/>
    <col min="12298" max="12298" width="11.41015625" customWidth="1"/>
    <col min="12299" max="12299" width="3.46875" customWidth="1"/>
    <col min="12300" max="12300" width="26.9375" customWidth="1"/>
    <col min="12301" max="12301" width="2.5859375" customWidth="1"/>
    <col min="12302" max="12303" width="12.8203125" customWidth="1"/>
    <col min="12305" max="12305" width="11.9375" customWidth="1"/>
    <col min="12308" max="12308" width="11.3515625" customWidth="1"/>
    <col min="12545" max="12545" width="2.76171875" customWidth="1"/>
    <col min="12546" max="12546" width="24.46875" customWidth="1"/>
    <col min="12547" max="12547" width="2.5859375" customWidth="1"/>
    <col min="12548" max="12549" width="12.29296875" customWidth="1"/>
    <col min="12550" max="12550" width="8.703125" customWidth="1"/>
    <col min="12551" max="12551" width="20.17578125" customWidth="1"/>
    <col min="12553" max="12553" width="4.64453125" customWidth="1"/>
    <col min="12554" max="12554" width="11.41015625" customWidth="1"/>
    <col min="12555" max="12555" width="3.46875" customWidth="1"/>
    <col min="12556" max="12556" width="26.9375" customWidth="1"/>
    <col min="12557" max="12557" width="2.5859375" customWidth="1"/>
    <col min="12558" max="12559" width="12.8203125" customWidth="1"/>
    <col min="12561" max="12561" width="11.9375" customWidth="1"/>
    <col min="12564" max="12564" width="11.3515625" customWidth="1"/>
    <col min="12801" max="12801" width="2.76171875" customWidth="1"/>
    <col min="12802" max="12802" width="24.46875" customWidth="1"/>
    <col min="12803" max="12803" width="2.5859375" customWidth="1"/>
    <col min="12804" max="12805" width="12.29296875" customWidth="1"/>
    <col min="12806" max="12806" width="8.703125" customWidth="1"/>
    <col min="12807" max="12807" width="20.17578125" customWidth="1"/>
    <col min="12809" max="12809" width="4.64453125" customWidth="1"/>
    <col min="12810" max="12810" width="11.41015625" customWidth="1"/>
    <col min="12811" max="12811" width="3.46875" customWidth="1"/>
    <col min="12812" max="12812" width="26.9375" customWidth="1"/>
    <col min="12813" max="12813" width="2.5859375" customWidth="1"/>
    <col min="12814" max="12815" width="12.8203125" customWidth="1"/>
    <col min="12817" max="12817" width="11.9375" customWidth="1"/>
    <col min="12820" max="12820" width="11.3515625" customWidth="1"/>
    <col min="13057" max="13057" width="2.76171875" customWidth="1"/>
    <col min="13058" max="13058" width="24.46875" customWidth="1"/>
    <col min="13059" max="13059" width="2.5859375" customWidth="1"/>
    <col min="13060" max="13061" width="12.29296875" customWidth="1"/>
    <col min="13062" max="13062" width="8.703125" customWidth="1"/>
    <col min="13063" max="13063" width="20.17578125" customWidth="1"/>
    <col min="13065" max="13065" width="4.64453125" customWidth="1"/>
    <col min="13066" max="13066" width="11.41015625" customWidth="1"/>
    <col min="13067" max="13067" width="3.46875" customWidth="1"/>
    <col min="13068" max="13068" width="26.9375" customWidth="1"/>
    <col min="13069" max="13069" width="2.5859375" customWidth="1"/>
    <col min="13070" max="13071" width="12.8203125" customWidth="1"/>
    <col min="13073" max="13073" width="11.9375" customWidth="1"/>
    <col min="13076" max="13076" width="11.3515625" customWidth="1"/>
    <col min="13313" max="13313" width="2.76171875" customWidth="1"/>
    <col min="13314" max="13314" width="24.46875" customWidth="1"/>
    <col min="13315" max="13315" width="2.5859375" customWidth="1"/>
    <col min="13316" max="13317" width="12.29296875" customWidth="1"/>
    <col min="13318" max="13318" width="8.703125" customWidth="1"/>
    <col min="13319" max="13319" width="20.17578125" customWidth="1"/>
    <col min="13321" max="13321" width="4.64453125" customWidth="1"/>
    <col min="13322" max="13322" width="11.41015625" customWidth="1"/>
    <col min="13323" max="13323" width="3.46875" customWidth="1"/>
    <col min="13324" max="13324" width="26.9375" customWidth="1"/>
    <col min="13325" max="13325" width="2.5859375" customWidth="1"/>
    <col min="13326" max="13327" width="12.8203125" customWidth="1"/>
    <col min="13329" max="13329" width="11.9375" customWidth="1"/>
    <col min="13332" max="13332" width="11.3515625" customWidth="1"/>
    <col min="13569" max="13569" width="2.76171875" customWidth="1"/>
    <col min="13570" max="13570" width="24.46875" customWidth="1"/>
    <col min="13571" max="13571" width="2.5859375" customWidth="1"/>
    <col min="13572" max="13573" width="12.29296875" customWidth="1"/>
    <col min="13574" max="13574" width="8.703125" customWidth="1"/>
    <col min="13575" max="13575" width="20.17578125" customWidth="1"/>
    <col min="13577" max="13577" width="4.64453125" customWidth="1"/>
    <col min="13578" max="13578" width="11.41015625" customWidth="1"/>
    <col min="13579" max="13579" width="3.46875" customWidth="1"/>
    <col min="13580" max="13580" width="26.9375" customWidth="1"/>
    <col min="13581" max="13581" width="2.5859375" customWidth="1"/>
    <col min="13582" max="13583" width="12.8203125" customWidth="1"/>
    <col min="13585" max="13585" width="11.9375" customWidth="1"/>
    <col min="13588" max="13588" width="11.3515625" customWidth="1"/>
    <col min="13825" max="13825" width="2.76171875" customWidth="1"/>
    <col min="13826" max="13826" width="24.46875" customWidth="1"/>
    <col min="13827" max="13827" width="2.5859375" customWidth="1"/>
    <col min="13828" max="13829" width="12.29296875" customWidth="1"/>
    <col min="13830" max="13830" width="8.703125" customWidth="1"/>
    <col min="13831" max="13831" width="20.17578125" customWidth="1"/>
    <col min="13833" max="13833" width="4.64453125" customWidth="1"/>
    <col min="13834" max="13834" width="11.41015625" customWidth="1"/>
    <col min="13835" max="13835" width="3.46875" customWidth="1"/>
    <col min="13836" max="13836" width="26.9375" customWidth="1"/>
    <col min="13837" max="13837" width="2.5859375" customWidth="1"/>
    <col min="13838" max="13839" width="12.8203125" customWidth="1"/>
    <col min="13841" max="13841" width="11.9375" customWidth="1"/>
    <col min="13844" max="13844" width="11.3515625" customWidth="1"/>
    <col min="14081" max="14081" width="2.76171875" customWidth="1"/>
    <col min="14082" max="14082" width="24.46875" customWidth="1"/>
    <col min="14083" max="14083" width="2.5859375" customWidth="1"/>
    <col min="14084" max="14085" width="12.29296875" customWidth="1"/>
    <col min="14086" max="14086" width="8.703125" customWidth="1"/>
    <col min="14087" max="14087" width="20.17578125" customWidth="1"/>
    <col min="14089" max="14089" width="4.64453125" customWidth="1"/>
    <col min="14090" max="14090" width="11.41015625" customWidth="1"/>
    <col min="14091" max="14091" width="3.46875" customWidth="1"/>
    <col min="14092" max="14092" width="26.9375" customWidth="1"/>
    <col min="14093" max="14093" width="2.5859375" customWidth="1"/>
    <col min="14094" max="14095" width="12.8203125" customWidth="1"/>
    <col min="14097" max="14097" width="11.9375" customWidth="1"/>
    <col min="14100" max="14100" width="11.3515625" customWidth="1"/>
    <col min="14337" max="14337" width="2.76171875" customWidth="1"/>
    <col min="14338" max="14338" width="24.46875" customWidth="1"/>
    <col min="14339" max="14339" width="2.5859375" customWidth="1"/>
    <col min="14340" max="14341" width="12.29296875" customWidth="1"/>
    <col min="14342" max="14342" width="8.703125" customWidth="1"/>
    <col min="14343" max="14343" width="20.17578125" customWidth="1"/>
    <col min="14345" max="14345" width="4.64453125" customWidth="1"/>
    <col min="14346" max="14346" width="11.41015625" customWidth="1"/>
    <col min="14347" max="14347" width="3.46875" customWidth="1"/>
    <col min="14348" max="14348" width="26.9375" customWidth="1"/>
    <col min="14349" max="14349" width="2.5859375" customWidth="1"/>
    <col min="14350" max="14351" width="12.8203125" customWidth="1"/>
    <col min="14353" max="14353" width="11.9375" customWidth="1"/>
    <col min="14356" max="14356" width="11.3515625" customWidth="1"/>
    <col min="14593" max="14593" width="2.76171875" customWidth="1"/>
    <col min="14594" max="14594" width="24.46875" customWidth="1"/>
    <col min="14595" max="14595" width="2.5859375" customWidth="1"/>
    <col min="14596" max="14597" width="12.29296875" customWidth="1"/>
    <col min="14598" max="14598" width="8.703125" customWidth="1"/>
    <col min="14599" max="14599" width="20.17578125" customWidth="1"/>
    <col min="14601" max="14601" width="4.64453125" customWidth="1"/>
    <col min="14602" max="14602" width="11.41015625" customWidth="1"/>
    <col min="14603" max="14603" width="3.46875" customWidth="1"/>
    <col min="14604" max="14604" width="26.9375" customWidth="1"/>
    <col min="14605" max="14605" width="2.5859375" customWidth="1"/>
    <col min="14606" max="14607" width="12.8203125" customWidth="1"/>
    <col min="14609" max="14609" width="11.9375" customWidth="1"/>
    <col min="14612" max="14612" width="11.3515625" customWidth="1"/>
    <col min="14849" max="14849" width="2.76171875" customWidth="1"/>
    <col min="14850" max="14850" width="24.46875" customWidth="1"/>
    <col min="14851" max="14851" width="2.5859375" customWidth="1"/>
    <col min="14852" max="14853" width="12.29296875" customWidth="1"/>
    <col min="14854" max="14854" width="8.703125" customWidth="1"/>
    <col min="14855" max="14855" width="20.17578125" customWidth="1"/>
    <col min="14857" max="14857" width="4.64453125" customWidth="1"/>
    <col min="14858" max="14858" width="11.41015625" customWidth="1"/>
    <col min="14859" max="14859" width="3.46875" customWidth="1"/>
    <col min="14860" max="14860" width="26.9375" customWidth="1"/>
    <col min="14861" max="14861" width="2.5859375" customWidth="1"/>
    <col min="14862" max="14863" width="12.8203125" customWidth="1"/>
    <col min="14865" max="14865" width="11.9375" customWidth="1"/>
    <col min="14868" max="14868" width="11.3515625" customWidth="1"/>
    <col min="15105" max="15105" width="2.76171875" customWidth="1"/>
    <col min="15106" max="15106" width="24.46875" customWidth="1"/>
    <col min="15107" max="15107" width="2.5859375" customWidth="1"/>
    <col min="15108" max="15109" width="12.29296875" customWidth="1"/>
    <col min="15110" max="15110" width="8.703125" customWidth="1"/>
    <col min="15111" max="15111" width="20.17578125" customWidth="1"/>
    <col min="15113" max="15113" width="4.64453125" customWidth="1"/>
    <col min="15114" max="15114" width="11.41015625" customWidth="1"/>
    <col min="15115" max="15115" width="3.46875" customWidth="1"/>
    <col min="15116" max="15116" width="26.9375" customWidth="1"/>
    <col min="15117" max="15117" width="2.5859375" customWidth="1"/>
    <col min="15118" max="15119" width="12.8203125" customWidth="1"/>
    <col min="15121" max="15121" width="11.9375" customWidth="1"/>
    <col min="15124" max="15124" width="11.3515625" customWidth="1"/>
    <col min="15361" max="15361" width="2.76171875" customWidth="1"/>
    <col min="15362" max="15362" width="24.46875" customWidth="1"/>
    <col min="15363" max="15363" width="2.5859375" customWidth="1"/>
    <col min="15364" max="15365" width="12.29296875" customWidth="1"/>
    <col min="15366" max="15366" width="8.703125" customWidth="1"/>
    <col min="15367" max="15367" width="20.17578125" customWidth="1"/>
    <col min="15369" max="15369" width="4.64453125" customWidth="1"/>
    <col min="15370" max="15370" width="11.41015625" customWidth="1"/>
    <col min="15371" max="15371" width="3.46875" customWidth="1"/>
    <col min="15372" max="15372" width="26.9375" customWidth="1"/>
    <col min="15373" max="15373" width="2.5859375" customWidth="1"/>
    <col min="15374" max="15375" width="12.8203125" customWidth="1"/>
    <col min="15377" max="15377" width="11.9375" customWidth="1"/>
    <col min="15380" max="15380" width="11.3515625" customWidth="1"/>
    <col min="15617" max="15617" width="2.76171875" customWidth="1"/>
    <col min="15618" max="15618" width="24.46875" customWidth="1"/>
    <col min="15619" max="15619" width="2.5859375" customWidth="1"/>
    <col min="15620" max="15621" width="12.29296875" customWidth="1"/>
    <col min="15622" max="15622" width="8.703125" customWidth="1"/>
    <col min="15623" max="15623" width="20.17578125" customWidth="1"/>
    <col min="15625" max="15625" width="4.64453125" customWidth="1"/>
    <col min="15626" max="15626" width="11.41015625" customWidth="1"/>
    <col min="15627" max="15627" width="3.46875" customWidth="1"/>
    <col min="15628" max="15628" width="26.9375" customWidth="1"/>
    <col min="15629" max="15629" width="2.5859375" customWidth="1"/>
    <col min="15630" max="15631" width="12.8203125" customWidth="1"/>
    <col min="15633" max="15633" width="11.9375" customWidth="1"/>
    <col min="15636" max="15636" width="11.3515625" customWidth="1"/>
    <col min="15873" max="15873" width="2.76171875" customWidth="1"/>
    <col min="15874" max="15874" width="24.46875" customWidth="1"/>
    <col min="15875" max="15875" width="2.5859375" customWidth="1"/>
    <col min="15876" max="15877" width="12.29296875" customWidth="1"/>
    <col min="15878" max="15878" width="8.703125" customWidth="1"/>
    <col min="15879" max="15879" width="20.17578125" customWidth="1"/>
    <col min="15881" max="15881" width="4.64453125" customWidth="1"/>
    <col min="15882" max="15882" width="11.41015625" customWidth="1"/>
    <col min="15883" max="15883" width="3.46875" customWidth="1"/>
    <col min="15884" max="15884" width="26.9375" customWidth="1"/>
    <col min="15885" max="15885" width="2.5859375" customWidth="1"/>
    <col min="15886" max="15887" width="12.8203125" customWidth="1"/>
    <col min="15889" max="15889" width="11.9375" customWidth="1"/>
    <col min="15892" max="15892" width="11.3515625" customWidth="1"/>
    <col min="16129" max="16129" width="2.76171875" customWidth="1"/>
    <col min="16130" max="16130" width="24.46875" customWidth="1"/>
    <col min="16131" max="16131" width="2.5859375" customWidth="1"/>
    <col min="16132" max="16133" width="12.29296875" customWidth="1"/>
    <col min="16134" max="16134" width="8.703125" customWidth="1"/>
    <col min="16135" max="16135" width="20.17578125" customWidth="1"/>
    <col min="16137" max="16137" width="4.64453125" customWidth="1"/>
    <col min="16138" max="16138" width="11.41015625" customWidth="1"/>
    <col min="16139" max="16139" width="3.46875" customWidth="1"/>
    <col min="16140" max="16140" width="26.9375" customWidth="1"/>
    <col min="16141" max="16141" width="2.5859375" customWidth="1"/>
    <col min="16142" max="16143" width="12.8203125" customWidth="1"/>
    <col min="16145" max="16145" width="11.9375" customWidth="1"/>
    <col min="16148" max="16148" width="11.3515625" customWidth="1"/>
  </cols>
  <sheetData>
    <row r="1" spans="2:29" ht="14.7" thickBot="1" x14ac:dyDescent="0.55000000000000004"/>
    <row r="2" spans="2:29" ht="15.35" x14ac:dyDescent="0.5">
      <c r="B2" s="1" t="s">
        <v>0</v>
      </c>
      <c r="C2" s="2"/>
      <c r="D2" s="2"/>
      <c r="E2" s="3"/>
      <c r="G2" s="1" t="s">
        <v>1</v>
      </c>
      <c r="H2" s="2"/>
      <c r="I2" s="4"/>
      <c r="J2" s="5"/>
      <c r="L2" s="1" t="s">
        <v>2</v>
      </c>
      <c r="M2" s="2"/>
      <c r="N2" s="2"/>
      <c r="O2" s="3"/>
    </row>
    <row r="3" spans="2:29" ht="14.7" thickBot="1" x14ac:dyDescent="0.55000000000000004">
      <c r="B3" s="6"/>
      <c r="C3" s="7"/>
      <c r="D3" s="7">
        <v>2019</v>
      </c>
      <c r="E3" s="8">
        <v>2020</v>
      </c>
      <c r="G3" s="9"/>
      <c r="H3" s="10"/>
      <c r="I3" s="10"/>
      <c r="J3" s="11">
        <f>+E3</f>
        <v>2020</v>
      </c>
      <c r="L3" s="6"/>
      <c r="M3" s="7"/>
      <c r="N3" s="7">
        <f>+D3</f>
        <v>2019</v>
      </c>
      <c r="O3" s="8">
        <f>+E3</f>
        <v>2020</v>
      </c>
    </row>
    <row r="4" spans="2:29" x14ac:dyDescent="0.5">
      <c r="B4" s="12" t="s">
        <v>3</v>
      </c>
      <c r="C4" s="13"/>
      <c r="D4" s="13"/>
      <c r="E4" s="14"/>
      <c r="G4" s="15"/>
      <c r="I4" s="16"/>
      <c r="J4" s="16"/>
      <c r="L4" s="12" t="s">
        <v>4</v>
      </c>
      <c r="M4" s="13"/>
      <c r="N4" s="13"/>
      <c r="O4" s="14"/>
    </row>
    <row r="5" spans="2:29" ht="21.45" customHeight="1" x14ac:dyDescent="0.5">
      <c r="B5" s="17" t="s">
        <v>5</v>
      </c>
      <c r="C5" s="18"/>
      <c r="D5" s="18">
        <v>67500</v>
      </c>
      <c r="E5" s="19">
        <v>86100</v>
      </c>
      <c r="G5" s="21" t="s">
        <v>6</v>
      </c>
      <c r="H5" s="20"/>
      <c r="I5" s="16"/>
      <c r="J5" s="22"/>
      <c r="L5" s="23" t="s">
        <v>7</v>
      </c>
      <c r="M5" s="24"/>
      <c r="N5" s="24">
        <v>1200000</v>
      </c>
      <c r="O5" s="25">
        <v>1400000</v>
      </c>
      <c r="Q5" s="26"/>
      <c r="R5" s="27"/>
      <c r="S5" s="28"/>
      <c r="W5" t="s">
        <v>8</v>
      </c>
    </row>
    <row r="6" spans="2:29" ht="21.45" customHeight="1" x14ac:dyDescent="0.5">
      <c r="B6" s="17" t="s">
        <v>9</v>
      </c>
      <c r="C6" s="18"/>
      <c r="D6" s="18">
        <v>67500</v>
      </c>
      <c r="E6" s="19">
        <v>87000</v>
      </c>
      <c r="G6" t="s">
        <v>10</v>
      </c>
      <c r="I6" s="16"/>
      <c r="J6" s="22"/>
      <c r="L6" s="23" t="s">
        <v>11</v>
      </c>
      <c r="M6" s="24"/>
      <c r="N6" s="24">
        <v>180000</v>
      </c>
      <c r="O6" s="25">
        <v>210000</v>
      </c>
      <c r="Q6" s="29" t="s">
        <v>12</v>
      </c>
      <c r="R6" t="s">
        <v>13</v>
      </c>
      <c r="S6" s="30"/>
    </row>
    <row r="7" spans="2:29" ht="21.45" customHeight="1" x14ac:dyDescent="0.5">
      <c r="B7" s="17" t="s">
        <v>14</v>
      </c>
      <c r="C7" s="18"/>
      <c r="D7" s="18">
        <v>52500</v>
      </c>
      <c r="E7" s="19">
        <v>65000</v>
      </c>
      <c r="G7" s="31" t="s">
        <v>15</v>
      </c>
      <c r="I7" s="16"/>
      <c r="J7" s="22"/>
      <c r="L7" s="23" t="s">
        <v>16</v>
      </c>
      <c r="M7" s="24"/>
      <c r="N7" s="32">
        <v>60000</v>
      </c>
      <c r="O7" s="33">
        <v>75000</v>
      </c>
      <c r="Q7" s="29" t="s">
        <v>17</v>
      </c>
      <c r="R7" t="s">
        <v>18</v>
      </c>
      <c r="S7" s="30"/>
    </row>
    <row r="8" spans="2:29" ht="21.45" customHeight="1" thickBot="1" x14ac:dyDescent="0.55000000000000004">
      <c r="B8" s="17" t="s">
        <v>19</v>
      </c>
      <c r="C8" s="18"/>
      <c r="D8" s="34">
        <v>15000</v>
      </c>
      <c r="E8" s="35">
        <v>13000</v>
      </c>
      <c r="G8" s="21" t="s">
        <v>20</v>
      </c>
      <c r="I8" s="16"/>
      <c r="J8" s="36"/>
      <c r="L8" s="23" t="s">
        <v>21</v>
      </c>
      <c r="M8" s="37"/>
      <c r="N8" s="37">
        <v>1440000</v>
      </c>
      <c r="O8" s="38">
        <v>1685000</v>
      </c>
      <c r="Q8" s="29" t="s">
        <v>22</v>
      </c>
      <c r="R8" t="s">
        <v>18</v>
      </c>
      <c r="S8" s="30"/>
      <c r="T8" t="s">
        <v>23</v>
      </c>
      <c r="Y8" t="s">
        <v>24</v>
      </c>
      <c r="Z8">
        <v>100</v>
      </c>
      <c r="AB8" t="s">
        <v>6</v>
      </c>
      <c r="AC8">
        <v>80</v>
      </c>
    </row>
    <row r="9" spans="2:29" ht="21.45" customHeight="1" thickTop="1" x14ac:dyDescent="0.5">
      <c r="B9" s="17" t="s">
        <v>25</v>
      </c>
      <c r="C9" s="39"/>
      <c r="D9" s="39">
        <v>202500</v>
      </c>
      <c r="E9" s="40">
        <v>251100</v>
      </c>
      <c r="I9" s="41"/>
      <c r="J9" s="42"/>
      <c r="L9" s="23"/>
      <c r="M9" s="37"/>
      <c r="N9" s="37"/>
      <c r="O9" s="38"/>
      <c r="Q9" s="29" t="s">
        <v>26</v>
      </c>
      <c r="R9" t="s">
        <v>13</v>
      </c>
      <c r="S9" s="30"/>
      <c r="Y9" t="s">
        <v>27</v>
      </c>
      <c r="Z9">
        <v>20</v>
      </c>
      <c r="AB9" t="s">
        <v>28</v>
      </c>
      <c r="AC9">
        <v>-1</v>
      </c>
    </row>
    <row r="10" spans="2:29" ht="21.45" customHeight="1" x14ac:dyDescent="0.5">
      <c r="B10" s="17"/>
      <c r="C10" s="39"/>
      <c r="D10" s="39"/>
      <c r="E10" s="40"/>
      <c r="G10" s="21" t="s">
        <v>29</v>
      </c>
      <c r="I10" s="39"/>
      <c r="J10" s="42"/>
      <c r="L10" s="12" t="s">
        <v>30</v>
      </c>
      <c r="M10" s="37"/>
      <c r="N10" s="37"/>
      <c r="O10" s="38"/>
      <c r="Q10" s="29" t="s">
        <v>31</v>
      </c>
      <c r="R10" t="s">
        <v>18</v>
      </c>
      <c r="S10" s="30"/>
      <c r="T10" s="43">
        <v>20</v>
      </c>
      <c r="Y10" t="s">
        <v>32</v>
      </c>
      <c r="Z10">
        <f>+Z8-Z9</f>
        <v>80</v>
      </c>
      <c r="AB10" t="s">
        <v>33</v>
      </c>
      <c r="AC10">
        <v>79</v>
      </c>
    </row>
    <row r="11" spans="2:29" ht="21.45" customHeight="1" x14ac:dyDescent="0.5">
      <c r="B11" s="44" t="s">
        <v>34</v>
      </c>
      <c r="C11" s="39"/>
      <c r="D11" s="39"/>
      <c r="E11" s="40"/>
      <c r="G11" s="69" t="s">
        <v>35</v>
      </c>
      <c r="H11" s="69"/>
      <c r="I11" s="39"/>
      <c r="J11" s="50"/>
      <c r="L11" s="23" t="s">
        <v>7</v>
      </c>
      <c r="M11" s="24"/>
      <c r="N11" s="24">
        <v>330000</v>
      </c>
      <c r="O11" s="25">
        <v>405000</v>
      </c>
      <c r="Q11" s="29" t="s">
        <v>36</v>
      </c>
      <c r="R11" t="s">
        <v>13</v>
      </c>
      <c r="S11" s="30"/>
      <c r="T11" t="s">
        <v>37</v>
      </c>
      <c r="U11" s="43">
        <v>10</v>
      </c>
    </row>
    <row r="12" spans="2:29" ht="21.45" customHeight="1" x14ac:dyDescent="0.5">
      <c r="B12" s="17" t="s">
        <v>38</v>
      </c>
      <c r="C12" s="18"/>
      <c r="D12" s="18">
        <v>3750000</v>
      </c>
      <c r="E12" s="40">
        <v>3750000</v>
      </c>
      <c r="G12" s="69" t="s">
        <v>39</v>
      </c>
      <c r="H12" s="69"/>
      <c r="I12" s="39"/>
      <c r="J12" s="50"/>
      <c r="L12" s="23" t="s">
        <v>11</v>
      </c>
      <c r="M12" s="24"/>
      <c r="N12" s="24">
        <v>150000</v>
      </c>
      <c r="O12" s="25">
        <v>172500</v>
      </c>
      <c r="Q12" s="45"/>
      <c r="R12" s="46"/>
      <c r="S12" s="47"/>
      <c r="T12" t="s">
        <v>40</v>
      </c>
      <c r="U12" s="43">
        <v>5</v>
      </c>
      <c r="AC12" t="s">
        <v>41</v>
      </c>
    </row>
    <row r="13" spans="2:29" ht="21.45" customHeight="1" x14ac:dyDescent="0.5">
      <c r="B13" s="17" t="s">
        <v>42</v>
      </c>
      <c r="C13" s="18"/>
      <c r="D13" s="18">
        <v>675000</v>
      </c>
      <c r="E13" s="19">
        <v>800000</v>
      </c>
      <c r="G13" s="69" t="s">
        <v>43</v>
      </c>
      <c r="H13" s="69"/>
      <c r="I13" s="39"/>
      <c r="J13" s="50"/>
      <c r="L13" s="23" t="s">
        <v>16</v>
      </c>
      <c r="M13" s="24"/>
      <c r="N13" s="32">
        <v>37500</v>
      </c>
      <c r="O13" s="33">
        <v>52500</v>
      </c>
      <c r="T13" t="s">
        <v>44</v>
      </c>
      <c r="U13" s="43">
        <v>5</v>
      </c>
    </row>
    <row r="14" spans="2:29" ht="21.45" customHeight="1" x14ac:dyDescent="0.5">
      <c r="B14" s="17" t="s">
        <v>45</v>
      </c>
      <c r="C14" s="18"/>
      <c r="D14" s="34">
        <v>75000</v>
      </c>
      <c r="E14" s="35">
        <v>100000</v>
      </c>
      <c r="G14" s="69" t="s">
        <v>46</v>
      </c>
      <c r="H14" s="69"/>
      <c r="I14" s="39"/>
      <c r="J14" s="50"/>
      <c r="L14" s="23" t="s">
        <v>47</v>
      </c>
      <c r="M14" s="37"/>
      <c r="N14" s="37">
        <v>517500</v>
      </c>
      <c r="O14" s="38">
        <v>630000</v>
      </c>
      <c r="U14" s="43">
        <f>SUM(U11:U13)</f>
        <v>20</v>
      </c>
    </row>
    <row r="15" spans="2:29" ht="21.45" customHeight="1" x14ac:dyDescent="0.5">
      <c r="B15" s="17" t="s">
        <v>48</v>
      </c>
      <c r="C15" s="39"/>
      <c r="D15" s="39">
        <v>4500000</v>
      </c>
      <c r="E15" s="40">
        <v>4650000</v>
      </c>
      <c r="G15" s="69" t="s">
        <v>49</v>
      </c>
      <c r="H15" s="69"/>
      <c r="I15" s="39"/>
      <c r="J15" s="50"/>
      <c r="L15" s="23"/>
      <c r="M15" s="37"/>
      <c r="N15" s="37"/>
      <c r="O15" s="38"/>
    </row>
    <row r="16" spans="2:29" ht="21.45" customHeight="1" x14ac:dyDescent="0.5">
      <c r="B16" s="17" t="s">
        <v>50</v>
      </c>
      <c r="C16" s="18"/>
      <c r="D16" s="34">
        <v>-450000</v>
      </c>
      <c r="E16" s="48">
        <v>-550000</v>
      </c>
      <c r="G16" s="69" t="s">
        <v>51</v>
      </c>
      <c r="H16" s="69"/>
      <c r="I16" s="39"/>
      <c r="J16" s="50"/>
      <c r="L16" s="23" t="s">
        <v>52</v>
      </c>
      <c r="M16" s="37"/>
      <c r="N16" s="37">
        <v>922500</v>
      </c>
      <c r="O16" s="38">
        <v>1055000</v>
      </c>
      <c r="T16" s="49" t="s">
        <v>53</v>
      </c>
      <c r="U16" s="43">
        <v>100</v>
      </c>
    </row>
    <row r="17" spans="1:27" ht="21.45" customHeight="1" x14ac:dyDescent="0.5">
      <c r="B17" s="17" t="s">
        <v>54</v>
      </c>
      <c r="C17" s="39"/>
      <c r="D17" s="39">
        <v>4050000</v>
      </c>
      <c r="E17" s="40">
        <v>4100000</v>
      </c>
      <c r="G17" s="21" t="s">
        <v>55</v>
      </c>
      <c r="I17" s="39"/>
      <c r="J17" s="50"/>
      <c r="L17" s="23"/>
      <c r="M17" s="37"/>
      <c r="N17" s="37"/>
      <c r="O17" s="38"/>
      <c r="Q17" t="s">
        <v>56</v>
      </c>
    </row>
    <row r="18" spans="1:27" ht="21.45" customHeight="1" x14ac:dyDescent="0.5">
      <c r="B18" s="17"/>
      <c r="C18" s="39"/>
      <c r="D18" s="39"/>
      <c r="E18" s="40"/>
      <c r="I18" s="41"/>
      <c r="J18" s="42"/>
      <c r="L18" s="12" t="s">
        <v>57</v>
      </c>
      <c r="M18" s="37"/>
      <c r="N18" s="37"/>
      <c r="O18" s="38"/>
      <c r="Q18" t="s">
        <v>58</v>
      </c>
      <c r="T18" t="s">
        <v>24</v>
      </c>
      <c r="U18" s="43">
        <v>100</v>
      </c>
      <c r="W18" t="s">
        <v>59</v>
      </c>
      <c r="X18">
        <v>80</v>
      </c>
    </row>
    <row r="19" spans="1:27" ht="21.45" customHeight="1" thickBot="1" x14ac:dyDescent="0.55000000000000004">
      <c r="B19" s="17" t="s">
        <v>60</v>
      </c>
      <c r="C19" s="18"/>
      <c r="D19" s="18">
        <v>300000</v>
      </c>
      <c r="E19" s="19">
        <v>400000</v>
      </c>
      <c r="G19" t="s">
        <v>61</v>
      </c>
      <c r="I19" s="41"/>
      <c r="J19" s="51"/>
      <c r="L19" s="23" t="s">
        <v>62</v>
      </c>
      <c r="M19" s="24"/>
      <c r="N19" s="24">
        <v>217500</v>
      </c>
      <c r="O19" s="25">
        <v>247500</v>
      </c>
      <c r="T19" t="s">
        <v>63</v>
      </c>
      <c r="U19" s="43">
        <f>+U14</f>
        <v>20</v>
      </c>
      <c r="W19" t="s">
        <v>28</v>
      </c>
      <c r="X19">
        <v>-1</v>
      </c>
      <c r="Y19" t="s">
        <v>64</v>
      </c>
      <c r="AA19" t="s">
        <v>65</v>
      </c>
    </row>
    <row r="20" spans="1:27" ht="21.45" customHeight="1" thickTop="1" x14ac:dyDescent="0.5">
      <c r="B20" s="17"/>
      <c r="C20" s="39"/>
      <c r="D20" s="39"/>
      <c r="E20" s="40"/>
      <c r="I20" s="41"/>
      <c r="J20" s="41"/>
      <c r="L20" s="23" t="s">
        <v>66</v>
      </c>
      <c r="M20" s="24"/>
      <c r="N20" s="24">
        <v>112500</v>
      </c>
      <c r="O20" s="25">
        <v>120000</v>
      </c>
      <c r="T20" t="s">
        <v>32</v>
      </c>
      <c r="U20" s="43">
        <f>+U18-U19</f>
        <v>80</v>
      </c>
    </row>
    <row r="21" spans="1:27" ht="21.45" customHeight="1" thickBot="1" x14ac:dyDescent="0.55000000000000004">
      <c r="B21" s="17" t="s">
        <v>67</v>
      </c>
      <c r="C21" s="39"/>
      <c r="D21" s="52">
        <v>4552500</v>
      </c>
      <c r="E21" s="53">
        <v>4751100</v>
      </c>
      <c r="G21" s="21" t="s">
        <v>68</v>
      </c>
      <c r="I21" s="39"/>
      <c r="J21" s="39"/>
      <c r="L21" s="23" t="s">
        <v>69</v>
      </c>
      <c r="M21" s="24"/>
      <c r="N21" s="32">
        <v>15000</v>
      </c>
      <c r="O21" s="33">
        <v>18000</v>
      </c>
      <c r="W21" t="s">
        <v>70</v>
      </c>
      <c r="X21">
        <v>79</v>
      </c>
    </row>
    <row r="22" spans="1:27" ht="21.45" customHeight="1" thickTop="1" x14ac:dyDescent="0.5">
      <c r="B22" s="17"/>
      <c r="C22" s="39"/>
      <c r="D22" s="39"/>
      <c r="E22" s="40"/>
      <c r="G22" s="69" t="s">
        <v>71</v>
      </c>
      <c r="H22" s="69"/>
      <c r="I22" s="39"/>
      <c r="J22" s="50"/>
      <c r="L22" s="23" t="s">
        <v>72</v>
      </c>
      <c r="M22" s="37"/>
      <c r="N22" s="37">
        <v>345000</v>
      </c>
      <c r="O22" s="38">
        <v>385500</v>
      </c>
      <c r="U22" s="43">
        <v>79</v>
      </c>
    </row>
    <row r="23" spans="1:27" ht="21.45" customHeight="1" x14ac:dyDescent="0.5">
      <c r="B23" s="44" t="s">
        <v>73</v>
      </c>
      <c r="C23" s="39"/>
      <c r="D23" s="39"/>
      <c r="E23" s="40"/>
      <c r="G23" s="69" t="s">
        <v>74</v>
      </c>
      <c r="H23" s="69"/>
      <c r="I23" s="39"/>
      <c r="J23" s="50"/>
      <c r="L23" s="23"/>
      <c r="M23" s="37"/>
      <c r="N23" s="54"/>
      <c r="O23" s="55"/>
    </row>
    <row r="24" spans="1:27" ht="21.45" customHeight="1" x14ac:dyDescent="0.5">
      <c r="B24" s="17"/>
      <c r="C24" s="39"/>
      <c r="D24" s="39"/>
      <c r="E24" s="40"/>
      <c r="G24" s="70" t="s">
        <v>75</v>
      </c>
      <c r="H24" s="69"/>
      <c r="I24" s="39"/>
      <c r="J24" s="50"/>
      <c r="L24" s="12" t="s">
        <v>76</v>
      </c>
      <c r="M24" s="37"/>
      <c r="N24" s="54">
        <v>577500</v>
      </c>
      <c r="O24" s="55">
        <v>669500</v>
      </c>
    </row>
    <row r="25" spans="1:27" ht="21.45" customHeight="1" x14ac:dyDescent="0.5">
      <c r="B25" s="44" t="s">
        <v>77</v>
      </c>
      <c r="C25" s="39"/>
      <c r="D25" s="39"/>
      <c r="E25" s="40"/>
      <c r="G25" s="69"/>
      <c r="H25" s="69"/>
      <c r="I25" s="41"/>
      <c r="J25" s="42"/>
      <c r="L25" s="23"/>
      <c r="M25" s="37"/>
      <c r="N25" s="37"/>
      <c r="O25" s="38"/>
    </row>
    <row r="26" spans="1:27" ht="21.45" customHeight="1" thickBot="1" x14ac:dyDescent="0.55000000000000004">
      <c r="B26" s="17" t="s">
        <v>78</v>
      </c>
      <c r="C26" s="18"/>
      <c r="D26" s="18">
        <v>52500</v>
      </c>
      <c r="E26" s="19">
        <v>65000</v>
      </c>
      <c r="G26" s="69" t="s">
        <v>79</v>
      </c>
      <c r="H26" s="69"/>
      <c r="I26" s="41"/>
      <c r="J26" s="51"/>
      <c r="L26" s="12" t="s">
        <v>80</v>
      </c>
      <c r="M26" s="24"/>
      <c r="N26" s="24">
        <v>90000</v>
      </c>
      <c r="O26" s="56">
        <v>100000</v>
      </c>
    </row>
    <row r="27" spans="1:27" ht="21.45" customHeight="1" thickTop="1" x14ac:dyDescent="0.5">
      <c r="B27" s="17" t="s">
        <v>81</v>
      </c>
      <c r="C27" s="18"/>
      <c r="D27" s="18">
        <v>18000</v>
      </c>
      <c r="E27" s="19">
        <v>15000</v>
      </c>
      <c r="G27" s="69"/>
      <c r="H27" s="69"/>
      <c r="I27" s="41"/>
      <c r="J27" s="42"/>
      <c r="L27" s="23"/>
      <c r="M27" s="37"/>
      <c r="N27" s="37"/>
      <c r="O27" s="38"/>
    </row>
    <row r="28" spans="1:27" ht="21.45" customHeight="1" x14ac:dyDescent="0.5">
      <c r="B28" s="17" t="s">
        <v>82</v>
      </c>
      <c r="C28" s="18"/>
      <c r="D28" s="18">
        <v>15000</v>
      </c>
      <c r="E28" s="19">
        <v>10000</v>
      </c>
      <c r="G28" s="70" t="s">
        <v>83</v>
      </c>
      <c r="H28" s="69"/>
      <c r="I28" s="39"/>
      <c r="J28" s="42"/>
      <c r="L28" s="12" t="s">
        <v>84</v>
      </c>
      <c r="M28" s="37"/>
      <c r="N28" s="37">
        <v>487500</v>
      </c>
      <c r="O28" s="38">
        <f>+O24-O26</f>
        <v>569500</v>
      </c>
    </row>
    <row r="29" spans="1:27" ht="21.45" customHeight="1" x14ac:dyDescent="0.5">
      <c r="A29" s="77"/>
      <c r="B29" s="17" t="s">
        <v>85</v>
      </c>
      <c r="C29" s="18"/>
      <c r="D29" s="34">
        <v>30000</v>
      </c>
      <c r="E29" s="35">
        <v>30000</v>
      </c>
      <c r="G29" s="69" t="s">
        <v>86</v>
      </c>
      <c r="H29" s="69"/>
      <c r="I29" s="39"/>
      <c r="J29" s="50"/>
      <c r="L29" s="23"/>
      <c r="M29" s="37"/>
      <c r="N29" s="37"/>
      <c r="O29" s="38"/>
      <c r="T29" s="31" t="s">
        <v>87</v>
      </c>
      <c r="U29" s="31" t="s">
        <v>88</v>
      </c>
    </row>
    <row r="30" spans="1:27" ht="21.45" customHeight="1" x14ac:dyDescent="0.5">
      <c r="B30" s="17" t="s">
        <v>89</v>
      </c>
      <c r="C30" s="39"/>
      <c r="D30" s="39">
        <v>115500</v>
      </c>
      <c r="E30" s="40">
        <v>120000</v>
      </c>
      <c r="G30" s="69" t="s">
        <v>90</v>
      </c>
      <c r="H30" s="69"/>
      <c r="I30" s="39"/>
      <c r="J30" s="50"/>
      <c r="L30" s="12" t="s">
        <v>91</v>
      </c>
      <c r="M30" s="37"/>
      <c r="N30" s="37">
        <v>144000</v>
      </c>
      <c r="O30" s="56">
        <v>136000</v>
      </c>
      <c r="T30" s="31" t="s">
        <v>92</v>
      </c>
      <c r="U30" s="31" t="s">
        <v>93</v>
      </c>
    </row>
    <row r="31" spans="1:27" ht="21.45" customHeight="1" x14ac:dyDescent="0.5">
      <c r="B31" s="17"/>
      <c r="C31" s="39"/>
      <c r="D31" s="39"/>
      <c r="E31" s="40"/>
      <c r="G31" s="69" t="s">
        <v>94</v>
      </c>
      <c r="H31" s="69"/>
      <c r="I31" s="39"/>
      <c r="J31" s="50"/>
      <c r="L31" s="23"/>
      <c r="M31" s="37"/>
      <c r="N31" s="54"/>
      <c r="O31" s="55"/>
      <c r="T31" s="31" t="s">
        <v>95</v>
      </c>
      <c r="U31" s="31" t="s">
        <v>93</v>
      </c>
    </row>
    <row r="32" spans="1:27" ht="21.45" customHeight="1" x14ac:dyDescent="0.5">
      <c r="B32" s="17" t="s">
        <v>96</v>
      </c>
      <c r="C32" s="18"/>
      <c r="D32" s="18">
        <v>1800000</v>
      </c>
      <c r="E32" s="19">
        <v>1700000</v>
      </c>
      <c r="G32" s="69" t="s">
        <v>97</v>
      </c>
      <c r="H32" s="69"/>
      <c r="I32" s="39"/>
      <c r="J32" s="50"/>
      <c r="L32" s="23" t="s">
        <v>98</v>
      </c>
      <c r="M32" s="37"/>
      <c r="N32" s="37">
        <v>343500</v>
      </c>
      <c r="O32" s="38">
        <f>+O28-O30</f>
        <v>433500</v>
      </c>
      <c r="T32" s="31" t="s">
        <v>99</v>
      </c>
      <c r="U32" s="31" t="s">
        <v>88</v>
      </c>
    </row>
    <row r="33" spans="2:21" ht="21.45" customHeight="1" x14ac:dyDescent="0.5">
      <c r="B33" s="17"/>
      <c r="C33" s="39"/>
      <c r="D33" s="39"/>
      <c r="E33" s="40"/>
      <c r="G33" s="69"/>
      <c r="H33" s="69"/>
      <c r="I33" s="41"/>
      <c r="J33" s="42"/>
      <c r="L33" s="23"/>
      <c r="M33" s="37"/>
      <c r="N33" s="37"/>
      <c r="O33" s="38"/>
      <c r="T33" s="31" t="s">
        <v>100</v>
      </c>
      <c r="U33" s="31" t="s">
        <v>93</v>
      </c>
    </row>
    <row r="34" spans="2:21" ht="21.45" customHeight="1" thickBot="1" x14ac:dyDescent="0.55000000000000004">
      <c r="B34" s="17" t="s">
        <v>101</v>
      </c>
      <c r="C34" s="18"/>
      <c r="D34" s="18">
        <v>18000</v>
      </c>
      <c r="E34" s="19">
        <v>22000</v>
      </c>
      <c r="G34" s="70" t="s">
        <v>102</v>
      </c>
      <c r="H34" s="69"/>
      <c r="I34" s="41"/>
      <c r="J34" s="51"/>
      <c r="L34" s="12" t="s">
        <v>103</v>
      </c>
      <c r="M34" s="57"/>
      <c r="N34" s="37">
        <v>137400</v>
      </c>
      <c r="O34" s="56">
        <f>+O32*0.4</f>
        <v>173400</v>
      </c>
      <c r="P34" s="20">
        <f>+O34-4000</f>
        <v>169400</v>
      </c>
      <c r="Q34" t="s">
        <v>104</v>
      </c>
      <c r="T34" s="31" t="s">
        <v>105</v>
      </c>
      <c r="U34" s="31" t="s">
        <v>88</v>
      </c>
    </row>
    <row r="35" spans="2:21" ht="21.45" customHeight="1" thickTop="1" x14ac:dyDescent="0.5">
      <c r="B35" s="17"/>
      <c r="C35" s="39"/>
      <c r="D35" s="58"/>
      <c r="E35" s="48"/>
      <c r="G35" s="69"/>
      <c r="H35" s="69"/>
      <c r="I35" s="41"/>
      <c r="J35" s="42"/>
      <c r="L35" s="23"/>
      <c r="M35" s="37"/>
      <c r="N35" s="37"/>
      <c r="O35" s="38"/>
    </row>
    <row r="36" spans="2:21" ht="21.45" customHeight="1" thickBot="1" x14ac:dyDescent="0.55000000000000004">
      <c r="B36" s="17" t="s">
        <v>106</v>
      </c>
      <c r="C36" s="39"/>
      <c r="D36" s="39">
        <v>1933500</v>
      </c>
      <c r="E36" s="40">
        <v>1842000</v>
      </c>
      <c r="G36" s="69" t="s">
        <v>107</v>
      </c>
      <c r="H36" s="69"/>
      <c r="I36" s="41"/>
      <c r="J36" s="50"/>
      <c r="L36" s="23" t="s">
        <v>6</v>
      </c>
      <c r="M36" s="37"/>
      <c r="N36" s="59">
        <v>206100</v>
      </c>
      <c r="O36" s="60">
        <f>+O32-O34</f>
        <v>260100</v>
      </c>
    </row>
    <row r="37" spans="2:21" ht="21.45" customHeight="1" thickTop="1" x14ac:dyDescent="0.5">
      <c r="B37" s="17"/>
      <c r="C37" s="39"/>
      <c r="D37" s="39"/>
      <c r="E37" s="40"/>
      <c r="G37" s="69"/>
      <c r="H37" s="69"/>
      <c r="I37" s="41"/>
      <c r="J37" s="42"/>
      <c r="L37" s="23"/>
      <c r="M37" s="13"/>
      <c r="N37" s="13"/>
      <c r="O37" s="14"/>
    </row>
    <row r="38" spans="2:21" ht="21.45" customHeight="1" thickBot="1" x14ac:dyDescent="0.55000000000000004">
      <c r="B38" s="44" t="s">
        <v>108</v>
      </c>
      <c r="C38" s="39"/>
      <c r="D38" s="39"/>
      <c r="E38" s="40"/>
      <c r="G38" s="69" t="s">
        <v>109</v>
      </c>
      <c r="H38" s="69"/>
      <c r="I38" s="41"/>
      <c r="J38" s="51"/>
      <c r="L38" s="23"/>
      <c r="M38" s="13"/>
      <c r="N38" s="13"/>
      <c r="O38" s="14"/>
    </row>
    <row r="39" spans="2:21" ht="14.7" thickTop="1" x14ac:dyDescent="0.5">
      <c r="B39" s="17" t="s">
        <v>110</v>
      </c>
      <c r="C39" s="18"/>
      <c r="D39" s="18">
        <v>1500000</v>
      </c>
      <c r="E39" s="19">
        <v>1500000</v>
      </c>
      <c r="G39" s="69"/>
      <c r="H39" s="69"/>
      <c r="I39" s="69"/>
      <c r="J39" s="69"/>
      <c r="L39" s="23"/>
      <c r="M39" s="13"/>
      <c r="N39" s="13"/>
      <c r="O39" s="14"/>
    </row>
    <row r="40" spans="2:21" x14ac:dyDescent="0.5">
      <c r="B40" s="17" t="s">
        <v>111</v>
      </c>
      <c r="C40" s="18"/>
      <c r="D40" s="18">
        <v>0</v>
      </c>
      <c r="E40" s="19">
        <v>30000</v>
      </c>
      <c r="G40" s="69"/>
      <c r="H40" s="69"/>
      <c r="I40" s="69"/>
      <c r="J40" s="69"/>
      <c r="L40" s="23"/>
      <c r="M40" s="13"/>
      <c r="N40" s="13"/>
      <c r="O40" s="14"/>
    </row>
    <row r="41" spans="2:21" x14ac:dyDescent="0.5">
      <c r="B41" s="17" t="s">
        <v>112</v>
      </c>
      <c r="C41" s="39"/>
      <c r="D41" s="58">
        <v>1119000</v>
      </c>
      <c r="E41" s="48">
        <v>1379100</v>
      </c>
      <c r="G41" s="71"/>
      <c r="H41" s="69"/>
      <c r="I41" s="69"/>
      <c r="J41" s="69"/>
      <c r="L41" s="23"/>
      <c r="M41" s="13"/>
      <c r="N41" s="13"/>
      <c r="O41" s="14"/>
    </row>
    <row r="42" spans="2:21" x14ac:dyDescent="0.5">
      <c r="B42" s="61" t="s">
        <v>113</v>
      </c>
      <c r="C42" s="62"/>
      <c r="D42" s="62">
        <v>2619000</v>
      </c>
      <c r="E42" s="63">
        <v>2909100</v>
      </c>
      <c r="G42" s="69"/>
      <c r="H42" s="69"/>
      <c r="I42" s="69"/>
      <c r="J42" s="69"/>
      <c r="L42" s="23"/>
      <c r="M42" s="13"/>
      <c r="N42" s="13"/>
      <c r="O42" s="14"/>
    </row>
    <row r="43" spans="2:21" x14ac:dyDescent="0.5">
      <c r="B43" s="61"/>
      <c r="C43" s="62"/>
      <c r="D43" s="62"/>
      <c r="E43" s="63"/>
      <c r="L43" s="23"/>
      <c r="M43" s="13"/>
      <c r="N43" s="13"/>
      <c r="O43" s="14"/>
    </row>
    <row r="44" spans="2:21" ht="14.7" thickBot="1" x14ac:dyDescent="0.55000000000000004">
      <c r="B44" s="23" t="s">
        <v>114</v>
      </c>
      <c r="C44" s="37"/>
      <c r="D44" s="59">
        <v>4552500</v>
      </c>
      <c r="E44" s="60">
        <v>4751100</v>
      </c>
      <c r="L44" s="23"/>
      <c r="M44" s="13"/>
      <c r="N44" s="13"/>
      <c r="O44" s="14"/>
    </row>
    <row r="45" spans="2:21" ht="15" thickTop="1" thickBot="1" x14ac:dyDescent="0.55000000000000004">
      <c r="B45" s="64"/>
      <c r="C45" s="65"/>
      <c r="D45" s="65"/>
      <c r="E45" s="66"/>
      <c r="L45" s="64"/>
      <c r="M45" s="67"/>
      <c r="N45" s="67"/>
      <c r="O45" s="68"/>
    </row>
    <row r="47" spans="2:21" ht="15.35" x14ac:dyDescent="0.5">
      <c r="B47" s="72"/>
      <c r="D47" s="73">
        <f>+D3</f>
        <v>2019</v>
      </c>
      <c r="E47" s="73">
        <f>+E3</f>
        <v>2020</v>
      </c>
      <c r="G47" s="74" t="s">
        <v>115</v>
      </c>
    </row>
    <row r="48" spans="2:21" x14ac:dyDescent="0.5">
      <c r="G48" s="16"/>
    </row>
    <row r="49" spans="2:12" x14ac:dyDescent="0.5">
      <c r="B49" s="75" t="s">
        <v>116</v>
      </c>
      <c r="C49" s="79"/>
      <c r="D49" s="79"/>
      <c r="E49" s="80"/>
      <c r="F49" s="81"/>
      <c r="G49" s="80"/>
      <c r="I49" s="82"/>
      <c r="J49" s="80"/>
      <c r="K49" s="80"/>
      <c r="L49" s="80"/>
    </row>
    <row r="50" spans="2:12" x14ac:dyDescent="0.5">
      <c r="B50" s="31" t="s">
        <v>117</v>
      </c>
      <c r="C50" s="76"/>
      <c r="D50" s="76"/>
      <c r="E50" s="99"/>
      <c r="F50" s="78"/>
      <c r="G50" s="31" t="s">
        <v>118</v>
      </c>
      <c r="I50" s="78"/>
      <c r="J50" s="31"/>
      <c r="K50" s="31"/>
      <c r="L50" s="80"/>
    </row>
    <row r="51" spans="2:12" x14ac:dyDescent="0.5">
      <c r="B51" s="80"/>
      <c r="C51" s="80"/>
      <c r="D51" s="106"/>
      <c r="E51" s="106"/>
      <c r="F51" s="81"/>
      <c r="G51" s="81"/>
      <c r="I51" s="80"/>
      <c r="J51" s="80"/>
      <c r="K51" s="80"/>
      <c r="L51" s="80"/>
    </row>
    <row r="52" spans="2:12" x14ac:dyDescent="0.5">
      <c r="B52" s="75" t="s">
        <v>119</v>
      </c>
      <c r="C52" s="31"/>
      <c r="D52" s="107"/>
      <c r="E52" s="107"/>
      <c r="F52" s="76"/>
      <c r="I52" s="80"/>
      <c r="J52" s="80"/>
      <c r="K52" s="80"/>
      <c r="L52" s="80"/>
    </row>
    <row r="53" spans="2:12" x14ac:dyDescent="0.5">
      <c r="B53" s="31" t="s">
        <v>120</v>
      </c>
      <c r="C53" s="76"/>
      <c r="D53" s="100"/>
      <c r="E53" s="100"/>
      <c r="F53" s="83"/>
      <c r="G53" s="77" t="s">
        <v>121</v>
      </c>
      <c r="I53" s="80"/>
      <c r="J53" s="80"/>
      <c r="K53" s="80"/>
      <c r="L53" s="80"/>
    </row>
    <row r="54" spans="2:12" x14ac:dyDescent="0.5">
      <c r="B54" s="31" t="s">
        <v>122</v>
      </c>
      <c r="C54" s="76"/>
      <c r="D54" s="100"/>
      <c r="E54" s="100"/>
      <c r="F54" s="83"/>
      <c r="G54" s="85" t="s">
        <v>123</v>
      </c>
      <c r="I54" s="80"/>
      <c r="J54" s="80"/>
      <c r="K54" s="80"/>
      <c r="L54" s="80"/>
    </row>
    <row r="55" spans="2:12" x14ac:dyDescent="0.5">
      <c r="B55" s="80" t="s">
        <v>124</v>
      </c>
      <c r="C55" s="79"/>
      <c r="D55" s="101"/>
      <c r="E55" s="101"/>
      <c r="F55" s="86"/>
      <c r="G55" s="88" t="s">
        <v>125</v>
      </c>
      <c r="I55" s="80"/>
      <c r="J55" s="80"/>
      <c r="K55" s="80"/>
      <c r="L55" s="80"/>
    </row>
    <row r="56" spans="2:12" x14ac:dyDescent="0.5">
      <c r="B56" s="31" t="s">
        <v>126</v>
      </c>
      <c r="C56" s="76"/>
      <c r="D56" s="89"/>
      <c r="E56" s="102"/>
      <c r="F56" s="83"/>
      <c r="G56" s="77" t="s">
        <v>127</v>
      </c>
      <c r="I56" s="80"/>
      <c r="J56" s="80"/>
      <c r="K56" s="80"/>
      <c r="L56" s="80"/>
    </row>
    <row r="57" spans="2:12" x14ac:dyDescent="0.5">
      <c r="B57" s="31" t="s">
        <v>128</v>
      </c>
      <c r="C57" s="76"/>
      <c r="D57" s="76"/>
      <c r="E57" s="103"/>
      <c r="F57" s="76"/>
      <c r="G57" s="77" t="s">
        <v>129</v>
      </c>
      <c r="I57" s="80"/>
      <c r="J57" s="80"/>
      <c r="K57" s="80"/>
      <c r="L57" s="80"/>
    </row>
    <row r="58" spans="2:12" x14ac:dyDescent="0.5">
      <c r="B58" s="80"/>
      <c r="C58" s="82"/>
      <c r="D58" s="82"/>
      <c r="E58" s="106"/>
      <c r="F58" s="82"/>
      <c r="G58" s="81"/>
      <c r="I58" s="80"/>
      <c r="J58" s="80"/>
      <c r="K58" s="80"/>
      <c r="L58" s="80"/>
    </row>
    <row r="59" spans="2:12" x14ac:dyDescent="0.5">
      <c r="B59" s="75" t="s">
        <v>130</v>
      </c>
      <c r="C59" s="76"/>
      <c r="D59" s="79"/>
      <c r="E59" s="106"/>
      <c r="F59" s="79"/>
      <c r="G59" s="81"/>
      <c r="I59" s="80"/>
      <c r="J59" s="80"/>
      <c r="K59" s="80"/>
      <c r="L59" s="80"/>
    </row>
    <row r="60" spans="2:12" x14ac:dyDescent="0.5">
      <c r="B60" s="80" t="s">
        <v>131</v>
      </c>
      <c r="C60" s="82"/>
      <c r="D60" s="104"/>
      <c r="E60" s="104"/>
      <c r="F60" s="82"/>
      <c r="G60" s="81" t="s">
        <v>132</v>
      </c>
      <c r="I60" s="80"/>
      <c r="J60" s="80"/>
      <c r="K60" s="80"/>
      <c r="L60" s="80"/>
    </row>
    <row r="61" spans="2:12" x14ac:dyDescent="0.5">
      <c r="B61" s="31" t="s">
        <v>133</v>
      </c>
      <c r="C61" s="78"/>
      <c r="D61" s="99"/>
      <c r="E61" s="99"/>
      <c r="F61" s="78"/>
      <c r="G61" s="77" t="s">
        <v>134</v>
      </c>
      <c r="I61" s="80"/>
      <c r="J61" s="80"/>
      <c r="K61" s="80"/>
      <c r="L61" s="80"/>
    </row>
    <row r="62" spans="2:12" x14ac:dyDescent="0.5">
      <c r="B62" s="21" t="s">
        <v>135</v>
      </c>
      <c r="C62" s="76"/>
      <c r="D62" s="100"/>
      <c r="E62" s="100"/>
      <c r="F62" s="83"/>
      <c r="G62" s="77" t="s">
        <v>136</v>
      </c>
      <c r="I62" s="31"/>
      <c r="J62" s="80"/>
      <c r="K62" s="80"/>
      <c r="L62" s="80"/>
    </row>
    <row r="63" spans="2:12" x14ac:dyDescent="0.5">
      <c r="B63" s="80" t="s">
        <v>137</v>
      </c>
      <c r="C63" s="79"/>
      <c r="D63" s="101"/>
      <c r="E63" s="101"/>
      <c r="F63" s="86"/>
      <c r="G63" s="81" t="s">
        <v>138</v>
      </c>
      <c r="I63" s="80"/>
      <c r="J63" s="80"/>
      <c r="K63" s="80"/>
      <c r="L63" s="80"/>
    </row>
    <row r="64" spans="2:12" x14ac:dyDescent="0.5">
      <c r="B64" s="21" t="s">
        <v>139</v>
      </c>
      <c r="C64" s="91"/>
      <c r="D64" s="105"/>
      <c r="E64" s="105"/>
      <c r="F64" s="92"/>
      <c r="G64" s="21" t="s">
        <v>140</v>
      </c>
      <c r="I64" s="21"/>
      <c r="J64" s="21"/>
      <c r="K64" s="31"/>
      <c r="L64" s="80"/>
    </row>
    <row r="65" spans="2:12" x14ac:dyDescent="0.5">
      <c r="B65" s="80"/>
      <c r="C65" s="79"/>
      <c r="D65" s="94"/>
      <c r="E65" s="108"/>
      <c r="F65" s="94"/>
      <c r="G65" s="81"/>
      <c r="I65" s="80"/>
      <c r="J65" s="80"/>
      <c r="K65" s="80"/>
      <c r="L65" s="80"/>
    </row>
    <row r="66" spans="2:12" x14ac:dyDescent="0.5">
      <c r="B66" s="75" t="s">
        <v>141</v>
      </c>
      <c r="C66" s="79"/>
      <c r="D66" s="94"/>
      <c r="E66" s="108"/>
      <c r="F66" s="94"/>
      <c r="G66" s="81"/>
      <c r="I66" s="81"/>
      <c r="J66" s="80"/>
      <c r="K66" s="80"/>
      <c r="L66" s="80"/>
    </row>
    <row r="67" spans="2:12" x14ac:dyDescent="0.5">
      <c r="B67" s="31" t="s">
        <v>142</v>
      </c>
      <c r="C67" s="76"/>
      <c r="D67" s="89"/>
      <c r="E67" s="100"/>
      <c r="F67" s="83"/>
      <c r="G67" s="77" t="s">
        <v>143</v>
      </c>
      <c r="I67" s="77"/>
      <c r="J67" s="31"/>
      <c r="K67" s="80"/>
      <c r="L67" s="80"/>
    </row>
    <row r="68" spans="2:12" x14ac:dyDescent="0.5">
      <c r="B68" s="31" t="s">
        <v>144</v>
      </c>
      <c r="C68" s="76"/>
      <c r="D68" s="76"/>
      <c r="E68" s="103"/>
      <c r="F68" s="76"/>
      <c r="G68" s="77" t="s">
        <v>145</v>
      </c>
      <c r="I68" s="77"/>
      <c r="J68" s="31"/>
      <c r="K68" s="80"/>
      <c r="L68" s="80"/>
    </row>
    <row r="69" spans="2:12" x14ac:dyDescent="0.5">
      <c r="B69" s="80"/>
      <c r="C69" s="79"/>
      <c r="D69" s="79"/>
      <c r="E69" s="106"/>
      <c r="F69" s="79"/>
      <c r="G69" s="81"/>
      <c r="I69" s="81"/>
      <c r="J69" s="80"/>
      <c r="K69" s="80"/>
      <c r="L69" s="80"/>
    </row>
    <row r="70" spans="2:12" x14ac:dyDescent="0.5">
      <c r="B70" s="75" t="s">
        <v>146</v>
      </c>
      <c r="C70" s="79"/>
      <c r="D70" s="79"/>
      <c r="E70" s="106"/>
      <c r="F70" s="79"/>
      <c r="G70" s="81"/>
      <c r="I70" s="81"/>
      <c r="J70" s="80"/>
      <c r="K70" s="80"/>
      <c r="L70" s="80"/>
    </row>
    <row r="71" spans="2:12" x14ac:dyDescent="0.5">
      <c r="B71" s="31" t="s">
        <v>147</v>
      </c>
      <c r="C71" s="78"/>
      <c r="D71" s="99"/>
      <c r="E71" s="99"/>
      <c r="F71" s="78"/>
      <c r="G71" s="77" t="s">
        <v>148</v>
      </c>
      <c r="I71" s="77"/>
      <c r="J71" s="31"/>
      <c r="K71" s="80"/>
      <c r="L71" s="80"/>
    </row>
    <row r="72" spans="2:12" x14ac:dyDescent="0.5">
      <c r="B72" s="31" t="s">
        <v>149</v>
      </c>
      <c r="C72" s="78"/>
      <c r="D72" s="99"/>
      <c r="E72" s="99"/>
      <c r="F72" s="78"/>
      <c r="G72" s="77" t="s">
        <v>150</v>
      </c>
      <c r="I72" s="77"/>
      <c r="J72" s="31"/>
      <c r="K72" s="80"/>
      <c r="L72" s="80"/>
    </row>
    <row r="73" spans="2:12" x14ac:dyDescent="0.5">
      <c r="B73" s="31" t="s">
        <v>151</v>
      </c>
      <c r="C73" s="78"/>
      <c r="D73" s="78"/>
      <c r="E73" s="99"/>
      <c r="F73" s="78"/>
      <c r="G73" s="77" t="s">
        <v>152</v>
      </c>
      <c r="I73" s="77"/>
      <c r="J73" s="80"/>
      <c r="K73" s="80"/>
      <c r="L73" s="80"/>
    </row>
    <row r="74" spans="2:12" x14ac:dyDescent="0.5">
      <c r="B74" s="31" t="s">
        <v>153</v>
      </c>
      <c r="C74" s="78"/>
      <c r="D74" s="78"/>
      <c r="E74" s="99"/>
      <c r="F74" s="78"/>
      <c r="G74" s="77" t="s">
        <v>154</v>
      </c>
      <c r="I74" s="77"/>
      <c r="J74" s="31"/>
      <c r="K74" s="80"/>
      <c r="L74" s="80"/>
    </row>
    <row r="75" spans="2:12" x14ac:dyDescent="0.5">
      <c r="B75" s="80"/>
      <c r="C75" s="80"/>
      <c r="D75" s="80"/>
      <c r="E75" s="80"/>
      <c r="F75" s="79"/>
      <c r="G75" s="81"/>
      <c r="I75" s="81"/>
      <c r="J75" s="80"/>
      <c r="K75" s="80"/>
      <c r="L75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CF &amp; Ratio Analysis</vt:lpstr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2020-12-12T19:34:16Z</dcterms:created>
  <dcterms:modified xsi:type="dcterms:W3CDTF">2020-12-12T20:19:08Z</dcterms:modified>
</cp:coreProperties>
</file>